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5" yWindow="-15" windowWidth="8295" windowHeight="9225"/>
  </bookViews>
  <sheets>
    <sheet name="PHON" sheetId="1" r:id="rId1"/>
  </sheets>
  <definedNames>
    <definedName name="_Regression_Int" localSheetId="0" hidden="1">1</definedName>
    <definedName name="_xlnm.Print_Area" localSheetId="0">PHON!$A$1:$F$40</definedName>
    <definedName name="Print_Area_MI" localSheetId="0">PHON!$A$1:$F$40</definedName>
  </definedNames>
  <calcPr calcId="125725"/>
</workbook>
</file>

<file path=xl/calcChain.xml><?xml version="1.0" encoding="utf-8"?>
<calcChain xmlns="http://schemas.openxmlformats.org/spreadsheetml/2006/main">
  <c r="B26" i="1"/>
  <c r="C26"/>
  <c r="C24"/>
  <c r="B24"/>
  <c r="C6"/>
  <c r="D6"/>
  <c r="B6"/>
  <c r="B17"/>
  <c r="C16"/>
  <c r="B16"/>
  <c r="D5"/>
  <c r="E5"/>
  <c r="D7"/>
  <c r="E7"/>
  <c r="D8"/>
  <c r="E8"/>
  <c r="D9"/>
  <c r="E9"/>
  <c r="D10"/>
  <c r="E10"/>
  <c r="D12"/>
  <c r="E12"/>
  <c r="D13"/>
  <c r="E13"/>
  <c r="B18"/>
  <c r="C18"/>
  <c r="D18"/>
  <c r="B19"/>
  <c r="C19"/>
  <c r="B20"/>
  <c r="C20"/>
  <c r="D20"/>
  <c r="B21"/>
  <c r="C21"/>
  <c r="E21"/>
  <c r="B22"/>
  <c r="C22"/>
  <c r="E22"/>
  <c r="D22"/>
  <c r="B23"/>
  <c r="C23"/>
  <c r="E23"/>
  <c r="D24"/>
  <c r="B25"/>
  <c r="D25"/>
  <c r="C25"/>
  <c r="E26"/>
  <c r="E24"/>
  <c r="D26"/>
  <c r="E25"/>
  <c r="E20"/>
  <c r="E18"/>
  <c r="D19"/>
  <c r="D23"/>
  <c r="D11"/>
  <c r="E19"/>
  <c r="E11"/>
  <c r="C17"/>
  <c r="D21"/>
  <c r="E6"/>
  <c r="D17"/>
  <c r="E17"/>
  <c r="C30"/>
  <c r="C37"/>
  <c r="D37"/>
  <c r="C39"/>
  <c r="D39"/>
  <c r="C31"/>
  <c r="C32"/>
  <c r="D32"/>
  <c r="C38"/>
  <c r="D38"/>
  <c r="D31"/>
  <c r="C35"/>
  <c r="D35"/>
  <c r="C33"/>
  <c r="D33"/>
  <c r="C36"/>
  <c r="D36"/>
  <c r="C34"/>
  <c r="D34"/>
</calcChain>
</file>

<file path=xl/sharedStrings.xml><?xml version="1.0" encoding="utf-8"?>
<sst xmlns="http://schemas.openxmlformats.org/spreadsheetml/2006/main" count="51" uniqueCount="38">
  <si>
    <t>HODNOTY ABSLOLUTNYCH UKAZOVATELOV</t>
  </si>
  <si>
    <t>PH</t>
  </si>
  <si>
    <t>Z</t>
  </si>
  <si>
    <t>ON</t>
  </si>
  <si>
    <t>ODP</t>
  </si>
  <si>
    <t>V</t>
  </si>
  <si>
    <t>HODNOTY RELATIVNYCH UKAZOVATELOV</t>
  </si>
  <si>
    <t>PH/V</t>
  </si>
  <si>
    <t>Z/V</t>
  </si>
  <si>
    <t>ON/V</t>
  </si>
  <si>
    <t>ODP/V</t>
  </si>
  <si>
    <t>HODNOTY ROZKLADOV</t>
  </si>
  <si>
    <t>UROVEN</t>
  </si>
  <si>
    <t>F0</t>
  </si>
  <si>
    <t>F1</t>
  </si>
  <si>
    <t>F11</t>
  </si>
  <si>
    <t>F12</t>
  </si>
  <si>
    <t>F13</t>
  </si>
  <si>
    <t>F14</t>
  </si>
  <si>
    <t>F2</t>
  </si>
  <si>
    <t>F21</t>
  </si>
  <si>
    <t>F22</t>
  </si>
  <si>
    <t>ROZKLAD</t>
  </si>
  <si>
    <t>INDEX</t>
  </si>
  <si>
    <t>V %</t>
  </si>
  <si>
    <t>ROZDIEL</t>
  </si>
  <si>
    <t>NU</t>
  </si>
  <si>
    <t>NU/V</t>
  </si>
  <si>
    <t>F15</t>
  </si>
  <si>
    <t>Subor firiem SR.</t>
  </si>
  <si>
    <t>MAJ</t>
  </si>
  <si>
    <t>DaP</t>
  </si>
  <si>
    <t>V/MAJ</t>
  </si>
  <si>
    <t>PH/ON</t>
  </si>
  <si>
    <t>DaP/V</t>
  </si>
  <si>
    <t>V/ON</t>
  </si>
  <si>
    <t>MAJ/ON</t>
  </si>
  <si>
    <t>PYRAMIDA PH/ON</t>
  </si>
</sst>
</file>

<file path=xl/styles.xml><?xml version="1.0" encoding="utf-8"?>
<styleSheet xmlns="http://schemas.openxmlformats.org/spreadsheetml/2006/main">
  <numFmts count="4">
    <numFmt numFmtId="166" formatCode="#.00"/>
    <numFmt numFmtId="168" formatCode="0_)"/>
    <numFmt numFmtId="169" formatCode="0.000_)"/>
    <numFmt numFmtId="174" formatCode="0.000000"/>
  </numFmts>
  <fonts count="4">
    <font>
      <sz val="12"/>
      <name val="Courier"/>
    </font>
    <font>
      <sz val="12"/>
      <color indexed="8"/>
      <name val="Courier"/>
      <family val="3"/>
    </font>
    <font>
      <sz val="1"/>
      <color indexed="8"/>
      <name val="Courier"/>
      <family val="3"/>
    </font>
    <font>
      <b/>
      <sz val="1"/>
      <color indexed="8"/>
      <name val="Courier"/>
      <family val="3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0" fontId="2" fillId="0" borderId="0">
      <protection locked="0"/>
    </xf>
    <xf numFmtId="166" fontId="2" fillId="0" borderId="0">
      <protection locked="0"/>
    </xf>
    <xf numFmtId="0" fontId="3" fillId="0" borderId="0">
      <protection locked="0"/>
    </xf>
    <xf numFmtId="0" fontId="3" fillId="0" borderId="0">
      <protection locked="0"/>
    </xf>
    <xf numFmtId="0" fontId="2" fillId="0" borderId="1">
      <protection locked="0"/>
    </xf>
  </cellStyleXfs>
  <cellXfs count="51">
    <xf numFmtId="0" fontId="0" fillId="0" borderId="0" xfId="0"/>
    <xf numFmtId="0" fontId="0" fillId="0" borderId="0" xfId="0" applyAlignment="1" applyProtection="1">
      <alignment horizontal="left"/>
    </xf>
    <xf numFmtId="168" fontId="0" fillId="0" borderId="0" xfId="0" applyNumberFormat="1" applyProtection="1"/>
    <xf numFmtId="169" fontId="0" fillId="0" borderId="0" xfId="0" applyNumberFormat="1" applyProtection="1"/>
    <xf numFmtId="0" fontId="1" fillId="0" borderId="2" xfId="0" applyFont="1" applyFill="1" applyBorder="1"/>
    <xf numFmtId="0" fontId="1" fillId="0" borderId="3" xfId="0" applyFont="1" applyFill="1" applyBorder="1" applyAlignment="1" applyProtection="1"/>
    <xf numFmtId="0" fontId="1" fillId="0" borderId="4" xfId="0" applyFont="1" applyFill="1" applyBorder="1" applyAlignment="1" applyProtection="1"/>
    <xf numFmtId="0" fontId="1" fillId="0" borderId="5" xfId="0" applyFont="1" applyFill="1" applyBorder="1"/>
    <xf numFmtId="0" fontId="1" fillId="0" borderId="2" xfId="0" applyFont="1" applyFill="1" applyBorder="1" applyAlignment="1" applyProtection="1"/>
    <xf numFmtId="169" fontId="1" fillId="0" borderId="6" xfId="0" applyNumberFormat="1" applyFont="1" applyFill="1" applyBorder="1" applyProtection="1"/>
    <xf numFmtId="169" fontId="1" fillId="0" borderId="7" xfId="0" applyNumberFormat="1" applyFont="1" applyFill="1" applyBorder="1" applyProtection="1"/>
    <xf numFmtId="0" fontId="1" fillId="0" borderId="8" xfId="0" applyFont="1" applyFill="1" applyBorder="1" applyAlignment="1" applyProtection="1"/>
    <xf numFmtId="168" fontId="1" fillId="0" borderId="8" xfId="0" applyNumberFormat="1" applyFont="1" applyFill="1" applyBorder="1" applyProtection="1"/>
    <xf numFmtId="169" fontId="1" fillId="0" borderId="8" xfId="0" applyNumberFormat="1" applyFont="1" applyFill="1" applyBorder="1" applyProtection="1"/>
    <xf numFmtId="0" fontId="1" fillId="0" borderId="4" xfId="0" applyFont="1" applyFill="1" applyBorder="1"/>
    <xf numFmtId="174" fontId="0" fillId="0" borderId="0" xfId="0" applyNumberFormat="1"/>
    <xf numFmtId="0" fontId="1" fillId="0" borderId="0" xfId="0" applyFont="1" applyFill="1" applyBorder="1"/>
    <xf numFmtId="1" fontId="1" fillId="0" borderId="9" xfId="0" applyNumberFormat="1" applyFont="1" applyFill="1" applyBorder="1" applyProtection="1"/>
    <xf numFmtId="0" fontId="1" fillId="0" borderId="10" xfId="0" applyFont="1" applyFill="1" applyBorder="1" applyAlignment="1" applyProtection="1">
      <alignment horizontal="center"/>
    </xf>
    <xf numFmtId="0" fontId="1" fillId="0" borderId="5" xfId="0" applyFont="1" applyFill="1" applyBorder="1" applyAlignment="1" applyProtection="1">
      <alignment horizontal="center"/>
    </xf>
    <xf numFmtId="0" fontId="1" fillId="0" borderId="11" xfId="0" applyFont="1" applyFill="1" applyBorder="1"/>
    <xf numFmtId="169" fontId="1" fillId="0" borderId="12" xfId="0" applyNumberFormat="1" applyFont="1" applyFill="1" applyBorder="1" applyAlignment="1" applyProtection="1">
      <alignment horizontal="center"/>
    </xf>
    <xf numFmtId="169" fontId="1" fillId="0" borderId="0" xfId="0" applyNumberFormat="1" applyFont="1" applyFill="1" applyBorder="1" applyProtection="1"/>
    <xf numFmtId="0" fontId="1" fillId="0" borderId="13" xfId="0" applyFont="1" applyFill="1" applyBorder="1" applyAlignment="1" applyProtection="1"/>
    <xf numFmtId="169" fontId="0" fillId="0" borderId="14" xfId="0" applyNumberFormat="1" applyBorder="1" applyProtection="1"/>
    <xf numFmtId="3" fontId="0" fillId="0" borderId="6" xfId="0" applyNumberFormat="1" applyBorder="1"/>
    <xf numFmtId="3" fontId="0" fillId="0" borderId="0" xfId="0" applyNumberFormat="1" applyBorder="1"/>
    <xf numFmtId="3" fontId="1" fillId="0" borderId="6" xfId="0" applyNumberFormat="1" applyFont="1" applyFill="1" applyBorder="1" applyAlignment="1" applyProtection="1">
      <alignment horizontal="right"/>
    </xf>
    <xf numFmtId="3" fontId="0" fillId="0" borderId="0" xfId="0" applyNumberFormat="1" applyAlignment="1" applyProtection="1">
      <alignment horizontal="right"/>
    </xf>
    <xf numFmtId="3" fontId="1" fillId="0" borderId="6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15" xfId="0" applyNumberFormat="1" applyBorder="1"/>
    <xf numFmtId="3" fontId="1" fillId="0" borderId="7" xfId="0" applyNumberFormat="1" applyFont="1" applyFill="1" applyBorder="1" applyProtection="1"/>
    <xf numFmtId="3" fontId="1" fillId="0" borderId="8" xfId="0" applyNumberFormat="1" applyFont="1" applyFill="1" applyBorder="1" applyProtection="1"/>
    <xf numFmtId="3" fontId="1" fillId="0" borderId="6" xfId="0" applyNumberFormat="1" applyFont="1" applyFill="1" applyBorder="1" applyProtection="1"/>
    <xf numFmtId="3" fontId="0" fillId="0" borderId="15" xfId="0" applyNumberFormat="1" applyBorder="1" applyProtection="1"/>
    <xf numFmtId="3" fontId="1" fillId="0" borderId="15" xfId="0" applyNumberFormat="1" applyFont="1" applyFill="1" applyBorder="1" applyProtection="1"/>
    <xf numFmtId="0" fontId="1" fillId="0" borderId="16" xfId="0" applyFont="1" applyFill="1" applyBorder="1" applyAlignment="1" applyProtection="1"/>
    <xf numFmtId="1" fontId="1" fillId="0" borderId="17" xfId="0" applyNumberFormat="1" applyFont="1" applyFill="1" applyBorder="1" applyAlignment="1" applyProtection="1"/>
    <xf numFmtId="1" fontId="1" fillId="0" borderId="16" xfId="0" applyNumberFormat="1" applyFont="1" applyFill="1" applyBorder="1" applyAlignment="1" applyProtection="1"/>
    <xf numFmtId="2" fontId="0" fillId="0" borderId="0" xfId="0" applyNumberFormat="1"/>
    <xf numFmtId="1" fontId="1" fillId="0" borderId="6" xfId="0" applyNumberFormat="1" applyFont="1" applyFill="1" applyBorder="1" applyProtection="1"/>
    <xf numFmtId="0" fontId="1" fillId="0" borderId="0" xfId="0" applyFont="1" applyFill="1" applyBorder="1" applyAlignment="1" applyProtection="1"/>
    <xf numFmtId="2" fontId="0" fillId="0" borderId="0" xfId="0" applyNumberFormat="1" applyBorder="1"/>
    <xf numFmtId="0" fontId="0" fillId="0" borderId="0" xfId="0" applyBorder="1"/>
    <xf numFmtId="0" fontId="1" fillId="0" borderId="10" xfId="0" applyFont="1" applyFill="1" applyBorder="1" applyAlignment="1" applyProtection="1">
      <alignment horizontal="right"/>
    </xf>
    <xf numFmtId="0" fontId="1" fillId="0" borderId="5" xfId="0" applyFont="1" applyFill="1" applyBorder="1" applyAlignment="1" applyProtection="1">
      <alignment horizontal="right"/>
    </xf>
    <xf numFmtId="1" fontId="1" fillId="0" borderId="12" xfId="0" applyNumberFormat="1" applyFont="1" applyFill="1" applyBorder="1" applyAlignment="1" applyProtection="1">
      <alignment horizontal="right"/>
    </xf>
    <xf numFmtId="1" fontId="1" fillId="0" borderId="18" xfId="0" applyNumberFormat="1" applyFont="1" applyFill="1" applyBorder="1" applyAlignment="1" applyProtection="1">
      <alignment horizontal="right"/>
    </xf>
    <xf numFmtId="169" fontId="1" fillId="0" borderId="19" xfId="0" applyNumberFormat="1" applyFont="1" applyFill="1" applyBorder="1" applyAlignment="1" applyProtection="1">
      <alignment horizontal="right"/>
    </xf>
    <xf numFmtId="0" fontId="1" fillId="0" borderId="20" xfId="0" applyFont="1" applyFill="1" applyBorder="1" applyAlignment="1" applyProtection="1">
      <alignment horizontal="right"/>
    </xf>
  </cellXfs>
  <cellStyles count="13">
    <cellStyle name="Date" xfId="1"/>
    <cellStyle name="F2" xfId="2"/>
    <cellStyle name="F3" xfId="3"/>
    <cellStyle name="F4" xfId="4"/>
    <cellStyle name="F5" xfId="5"/>
    <cellStyle name="F6" xfId="6"/>
    <cellStyle name="F7" xfId="7"/>
    <cellStyle name="F8" xfId="8"/>
    <cellStyle name="Fixed" xfId="9"/>
    <cellStyle name="Heading1" xfId="10"/>
    <cellStyle name="Heading2" xfId="11"/>
    <cellStyle name="Normal" xfId="0" builtinId="0"/>
    <cellStyle name="Total" xfId="12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sk-SK"/>
              <a:t>Rozklad finančnej produktivity práce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(PHON!$B$32:$B$36,PHON!$B$38:$B$39)</c:f>
              <c:strCache>
                <c:ptCount val="7"/>
                <c:pt idx="0">
                  <c:v>Z/V</c:v>
                </c:pt>
                <c:pt idx="1">
                  <c:v>ON/V</c:v>
                </c:pt>
                <c:pt idx="2">
                  <c:v>ODP/V</c:v>
                </c:pt>
                <c:pt idx="3">
                  <c:v>NU/V</c:v>
                </c:pt>
                <c:pt idx="4">
                  <c:v>DaP/V</c:v>
                </c:pt>
                <c:pt idx="5">
                  <c:v>V/MAJ</c:v>
                </c:pt>
                <c:pt idx="6">
                  <c:v>MAJ/ON</c:v>
                </c:pt>
              </c:strCache>
            </c:strRef>
          </c:cat>
          <c:val>
            <c:numRef>
              <c:f>(PHON!$C$32:$C$36,PHON!$C$38,PHON!$C$39)</c:f>
              <c:numCache>
                <c:formatCode>0.000_)</c:formatCode>
                <c:ptCount val="7"/>
                <c:pt idx="0">
                  <c:v>9.7077103181532412E-2</c:v>
                </c:pt>
                <c:pt idx="1">
                  <c:v>3.4840999991707984E-2</c:v>
                </c:pt>
                <c:pt idx="2">
                  <c:v>8.566996905604958E-2</c:v>
                </c:pt>
                <c:pt idx="3">
                  <c:v>0.56539926883991865</c:v>
                </c:pt>
                <c:pt idx="4">
                  <c:v>8.7787377737623331E-4</c:v>
                </c:pt>
                <c:pt idx="5">
                  <c:v>0.44207725421112426</c:v>
                </c:pt>
                <c:pt idx="6">
                  <c:v>-0.52855696099366356</c:v>
                </c:pt>
              </c:numCache>
            </c:numRef>
          </c:val>
        </c:ser>
        <c:axId val="184014720"/>
        <c:axId val="183959552"/>
      </c:barChart>
      <c:catAx>
        <c:axId val="184014720"/>
        <c:scaling>
          <c:orientation val="minMax"/>
        </c:scaling>
        <c:axPos val="b"/>
        <c:numFmt formatCode="General" sourceLinked="1"/>
        <c:maj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83959552"/>
        <c:crosses val="autoZero"/>
        <c:auto val="1"/>
        <c:lblAlgn val="ctr"/>
        <c:lblOffset val="100"/>
        <c:tickLblSkip val="1"/>
        <c:tickMarkSkip val="1"/>
      </c:catAx>
      <c:valAx>
        <c:axId val="1839595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84014720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k-SK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sk-SK"/>
  <c:chart>
    <c:title>
      <c:tx>
        <c:rich>
          <a:bodyPr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sk-SK"/>
              <a:t>Rozklad finančnej produktivity práce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(PHON!$B$31,PHON!$B$38:$B$39)</c:f>
              <c:strCache>
                <c:ptCount val="3"/>
                <c:pt idx="0">
                  <c:v>PH/V</c:v>
                </c:pt>
                <c:pt idx="1">
                  <c:v>V/MAJ</c:v>
                </c:pt>
                <c:pt idx="2">
                  <c:v>MAJ/ON</c:v>
                </c:pt>
              </c:strCache>
            </c:strRef>
          </c:cat>
          <c:val>
            <c:numRef>
              <c:f>(PHON!$C$31,PHON!$C$38:$C$39)</c:f>
              <c:numCache>
                <c:formatCode>0.000_)</c:formatCode>
                <c:ptCount val="3"/>
                <c:pt idx="0">
                  <c:v>0.78386521484658489</c:v>
                </c:pt>
                <c:pt idx="1">
                  <c:v>0.44207725421112426</c:v>
                </c:pt>
                <c:pt idx="2">
                  <c:v>-0.52855696099366356</c:v>
                </c:pt>
              </c:numCache>
            </c:numRef>
          </c:val>
        </c:ser>
        <c:axId val="183974912"/>
        <c:axId val="183984896"/>
      </c:barChart>
      <c:catAx>
        <c:axId val="183974912"/>
        <c:scaling>
          <c:orientation val="minMax"/>
        </c:scaling>
        <c:axPos val="b"/>
        <c:numFmt formatCode="General" sourceLinked="1"/>
        <c:maj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83984896"/>
        <c:crosses val="autoZero"/>
        <c:auto val="1"/>
        <c:lblAlgn val="ctr"/>
        <c:lblOffset val="100"/>
        <c:tickLblSkip val="1"/>
        <c:tickMarkSkip val="1"/>
      </c:catAx>
      <c:valAx>
        <c:axId val="18398489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.00" sourceLinked="0"/>
        <c:maj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183974912"/>
        <c:crosses val="autoZero"/>
        <c:crossBetween val="between"/>
      </c:valAx>
      <c:spPr>
        <a:solidFill>
          <a:srgbClr val="FFFFFF"/>
        </a:solidFill>
        <a:ln w="12700">
          <a:solidFill>
            <a:srgbClr val="FFFFFF"/>
          </a:solidFill>
          <a:prstDash val="solid"/>
        </a:ln>
      </c:spPr>
    </c:plotArea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k-SK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40</xdr:row>
      <xdr:rowOff>38100</xdr:rowOff>
    </xdr:from>
    <xdr:to>
      <xdr:col>3</xdr:col>
      <xdr:colOff>152400</xdr:colOff>
      <xdr:row>53</xdr:row>
      <xdr:rowOff>123825</xdr:rowOff>
    </xdr:to>
    <xdr:graphicFrame macro="">
      <xdr:nvGraphicFramePr>
        <xdr:cNvPr id="105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247650</xdr:colOff>
      <xdr:row>40</xdr:row>
      <xdr:rowOff>38100</xdr:rowOff>
    </xdr:from>
    <xdr:to>
      <xdr:col>7</xdr:col>
      <xdr:colOff>104775</xdr:colOff>
      <xdr:row>53</xdr:row>
      <xdr:rowOff>123825</xdr:rowOff>
    </xdr:to>
    <xdr:graphicFrame macro="">
      <xdr:nvGraphicFramePr>
        <xdr:cNvPr id="1055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9" transitionEvaluation="1"/>
  <dimension ref="A1:H40"/>
  <sheetViews>
    <sheetView showGridLines="0" tabSelected="1" topLeftCell="A19" zoomScaleNormal="100" workbookViewId="0">
      <selection activeCell="E26" sqref="E26"/>
    </sheetView>
  </sheetViews>
  <sheetFormatPr defaultColWidth="9.69921875" defaultRowHeight="15.75"/>
  <cols>
    <col min="2" max="3" width="9.69921875" bestFit="1" customWidth="1"/>
    <col min="5" max="5" width="8.69921875" customWidth="1"/>
    <col min="6" max="6" width="1.69921875" customWidth="1"/>
    <col min="7" max="7" width="8.19921875" style="40" customWidth="1"/>
    <col min="8" max="8" width="10" bestFit="1" customWidth="1"/>
  </cols>
  <sheetData>
    <row r="1" spans="1:6">
      <c r="A1" s="1" t="s">
        <v>37</v>
      </c>
      <c r="D1" s="1" t="s">
        <v>29</v>
      </c>
    </row>
    <row r="2" spans="1:6">
      <c r="A2" s="1"/>
      <c r="D2" s="1"/>
    </row>
    <row r="3" spans="1:6" ht="16.5" thickBot="1">
      <c r="A3" s="1" t="s">
        <v>0</v>
      </c>
    </row>
    <row r="4" spans="1:6" ht="16.5" thickTop="1">
      <c r="A4" s="4"/>
      <c r="B4" s="45">
        <v>2007</v>
      </c>
      <c r="C4" s="46">
        <v>2008</v>
      </c>
      <c r="D4" s="18" t="s">
        <v>23</v>
      </c>
      <c r="E4" s="19" t="s">
        <v>25</v>
      </c>
      <c r="F4" s="14"/>
    </row>
    <row r="5" spans="1:6">
      <c r="A5" s="5" t="s">
        <v>1</v>
      </c>
      <c r="B5" s="32">
        <v>22316</v>
      </c>
      <c r="C5" s="33">
        <v>33219</v>
      </c>
      <c r="D5" s="10">
        <f t="shared" ref="D5:D13" si="0">C5/B5</f>
        <v>1.488573221007349</v>
      </c>
      <c r="E5" s="12">
        <f t="shared" ref="E5:E13" si="1">C5-B5</f>
        <v>10903</v>
      </c>
      <c r="F5" s="14"/>
    </row>
    <row r="6" spans="1:6">
      <c r="A6" s="6" t="s">
        <v>1</v>
      </c>
      <c r="B6" s="34">
        <f>B7+B8+B9+B10+B11</f>
        <v>22316</v>
      </c>
      <c r="C6" s="35">
        <f>C7+C8+C9+C10+C11</f>
        <v>33219</v>
      </c>
      <c r="D6" s="22">
        <f t="shared" si="0"/>
        <v>1.488573221007349</v>
      </c>
      <c r="E6" s="2">
        <f t="shared" si="1"/>
        <v>10903</v>
      </c>
      <c r="F6" s="14"/>
    </row>
    <row r="7" spans="1:6">
      <c r="A7" s="6" t="s">
        <v>2</v>
      </c>
      <c r="B7" s="25">
        <v>2966</v>
      </c>
      <c r="C7" s="31">
        <v>4333</v>
      </c>
      <c r="D7" s="9">
        <f t="shared" si="0"/>
        <v>1.4608900876601483</v>
      </c>
      <c r="E7" s="2">
        <f t="shared" si="1"/>
        <v>1367</v>
      </c>
      <c r="F7" s="14"/>
    </row>
    <row r="8" spans="1:6">
      <c r="A8" s="6" t="s">
        <v>3</v>
      </c>
      <c r="B8" s="25">
        <v>10490</v>
      </c>
      <c r="C8" s="26">
        <v>11760</v>
      </c>
      <c r="D8" s="9">
        <f t="shared" si="0"/>
        <v>1.121067683508103</v>
      </c>
      <c r="E8" s="2">
        <f t="shared" si="1"/>
        <v>1270</v>
      </c>
      <c r="F8" s="14"/>
    </row>
    <row r="9" spans="1:6">
      <c r="A9" s="6" t="s">
        <v>4</v>
      </c>
      <c r="B9" s="27">
        <v>6749</v>
      </c>
      <c r="C9" s="28">
        <v>8297</v>
      </c>
      <c r="D9" s="9">
        <f>C9/B9</f>
        <v>1.2293673136761001</v>
      </c>
      <c r="E9" s="2">
        <f>C9-B9</f>
        <v>1548</v>
      </c>
      <c r="F9" s="14"/>
    </row>
    <row r="10" spans="1:6">
      <c r="A10" s="6" t="s">
        <v>26</v>
      </c>
      <c r="B10" s="29">
        <v>1629</v>
      </c>
      <c r="C10" s="30">
        <v>8297</v>
      </c>
      <c r="D10" s="9">
        <f t="shared" si="0"/>
        <v>5.0933087783916511</v>
      </c>
      <c r="E10" s="2">
        <f t="shared" si="1"/>
        <v>6668</v>
      </c>
      <c r="F10" s="14"/>
    </row>
    <row r="11" spans="1:6">
      <c r="A11" s="6" t="s">
        <v>31</v>
      </c>
      <c r="B11" s="34">
        <v>482</v>
      </c>
      <c r="C11" s="36">
        <v>532</v>
      </c>
      <c r="D11" s="22">
        <f t="shared" si="0"/>
        <v>1.103734439834025</v>
      </c>
      <c r="E11" s="2">
        <f t="shared" si="1"/>
        <v>50</v>
      </c>
      <c r="F11" s="14"/>
    </row>
    <row r="12" spans="1:6">
      <c r="A12" s="6" t="s">
        <v>5</v>
      </c>
      <c r="B12" s="27">
        <v>121274</v>
      </c>
      <c r="C12" s="28">
        <v>131302</v>
      </c>
      <c r="D12" s="9">
        <f t="shared" si="0"/>
        <v>1.0826887873740456</v>
      </c>
      <c r="E12" s="2">
        <f t="shared" si="1"/>
        <v>10028</v>
      </c>
      <c r="F12" s="14"/>
    </row>
    <row r="13" spans="1:6" ht="16.5" thickBot="1">
      <c r="A13" s="6" t="s">
        <v>30</v>
      </c>
      <c r="B13" s="27">
        <v>128463</v>
      </c>
      <c r="C13" s="28">
        <v>116540</v>
      </c>
      <c r="D13" s="9">
        <f t="shared" si="0"/>
        <v>0.90718728349797217</v>
      </c>
      <c r="E13" s="2">
        <f t="shared" si="1"/>
        <v>-11923</v>
      </c>
      <c r="F13" s="14"/>
    </row>
    <row r="14" spans="1:6" ht="16.5" thickTop="1">
      <c r="A14" s="7"/>
      <c r="B14" s="7"/>
      <c r="C14" s="7"/>
      <c r="D14" s="7"/>
      <c r="E14" s="7"/>
    </row>
    <row r="15" spans="1:6" ht="16.5" thickBot="1">
      <c r="A15" s="1" t="s">
        <v>6</v>
      </c>
    </row>
    <row r="16" spans="1:6" ht="16.5" thickTop="1">
      <c r="A16" s="20"/>
      <c r="B16" s="47">
        <f>B4</f>
        <v>2007</v>
      </c>
      <c r="C16" s="48">
        <f>C4</f>
        <v>2008</v>
      </c>
      <c r="D16" s="21" t="s">
        <v>23</v>
      </c>
      <c r="E16" s="49" t="s">
        <v>25</v>
      </c>
      <c r="F16" s="14"/>
    </row>
    <row r="17" spans="1:7">
      <c r="A17" s="23" t="s">
        <v>33</v>
      </c>
      <c r="B17" s="22">
        <f>B6/B8</f>
        <v>2.1273593898951382</v>
      </c>
      <c r="C17" s="24">
        <f>C6/C8</f>
        <v>2.8247448979591838</v>
      </c>
      <c r="D17" s="22">
        <f t="shared" ref="D17:D26" si="2">C17/B17</f>
        <v>1.3278174394869977</v>
      </c>
      <c r="E17" s="3">
        <f t="shared" ref="E17:E26" si="3">C17-B17</f>
        <v>0.69738550806404564</v>
      </c>
      <c r="F17" s="14"/>
    </row>
    <row r="18" spans="1:7">
      <c r="A18" s="5" t="s">
        <v>7</v>
      </c>
      <c r="B18" s="9">
        <f>B6/B12</f>
        <v>0.18401306133218992</v>
      </c>
      <c r="C18" s="22">
        <f>C6/C12</f>
        <v>0.25299690789173052</v>
      </c>
      <c r="D18" s="9">
        <f t="shared" si="2"/>
        <v>1.3748855981207082</v>
      </c>
      <c r="E18" s="13">
        <f t="shared" si="3"/>
        <v>6.8983846559540596E-2</v>
      </c>
      <c r="F18" s="14"/>
    </row>
    <row r="19" spans="1:7">
      <c r="A19" s="6" t="s">
        <v>8</v>
      </c>
      <c r="B19" s="9">
        <f>B7/B12</f>
        <v>2.4457014693998715E-2</v>
      </c>
      <c r="C19" s="3">
        <f>C7/C12</f>
        <v>3.3000258945027491E-2</v>
      </c>
      <c r="D19" s="9">
        <f t="shared" si="2"/>
        <v>1.3493167239714308</v>
      </c>
      <c r="E19" s="3">
        <f t="shared" si="3"/>
        <v>8.5432442510287761E-3</v>
      </c>
      <c r="F19" s="14"/>
    </row>
    <row r="20" spans="1:7">
      <c r="A20" s="6" t="s">
        <v>9</v>
      </c>
      <c r="B20" s="9">
        <f>B8/B12</f>
        <v>8.6498342596104685E-2</v>
      </c>
      <c r="C20" s="3">
        <f>C8/C12</f>
        <v>8.9564515391997071E-2</v>
      </c>
      <c r="D20" s="9">
        <f t="shared" si="2"/>
        <v>1.0354477635509107</v>
      </c>
      <c r="E20" s="3">
        <f t="shared" si="3"/>
        <v>3.0661727958923857E-3</v>
      </c>
      <c r="F20" s="14"/>
    </row>
    <row r="21" spans="1:7">
      <c r="A21" s="6" t="s">
        <v>10</v>
      </c>
      <c r="B21" s="9">
        <f>B9/B12</f>
        <v>5.5650840246054392E-2</v>
      </c>
      <c r="C21" s="22">
        <f>C9/C12</f>
        <v>6.3190202738724471E-2</v>
      </c>
      <c r="D21" s="9">
        <f t="shared" si="2"/>
        <v>1.135476166385549</v>
      </c>
      <c r="E21" s="3">
        <f t="shared" si="3"/>
        <v>7.5393624926700792E-3</v>
      </c>
      <c r="F21" s="14"/>
    </row>
    <row r="22" spans="1:7">
      <c r="A22" s="6" t="s">
        <v>27</v>
      </c>
      <c r="B22" s="9">
        <f>B10/B12</f>
        <v>1.3432392763494236E-2</v>
      </c>
      <c r="C22" s="22">
        <f>C10/C12</f>
        <v>6.3190202738724471E-2</v>
      </c>
      <c r="D22" s="9">
        <f>C22/B22</f>
        <v>4.7043147003904675</v>
      </c>
      <c r="E22" s="3">
        <f>C22-B22</f>
        <v>4.9757809975230237E-2</v>
      </c>
      <c r="F22" s="14"/>
    </row>
    <row r="23" spans="1:7">
      <c r="A23" s="6" t="s">
        <v>34</v>
      </c>
      <c r="B23" s="9">
        <f>B11/B12</f>
        <v>3.9744710325378893E-3</v>
      </c>
      <c r="C23" s="3">
        <f>C11/C12</f>
        <v>4.0517280772570108E-3</v>
      </c>
      <c r="D23" s="9">
        <f t="shared" si="2"/>
        <v>1.0194383212474414</v>
      </c>
      <c r="E23" s="3">
        <f t="shared" si="3"/>
        <v>7.7257044719121482E-5</v>
      </c>
      <c r="F23" s="14"/>
    </row>
    <row r="24" spans="1:7">
      <c r="A24" s="6" t="s">
        <v>35</v>
      </c>
      <c r="B24" s="9">
        <f>B12/B8</f>
        <v>11.56091515729266</v>
      </c>
      <c r="C24" s="3">
        <f>C12/C8</f>
        <v>11.165136054421769</v>
      </c>
      <c r="D24" s="9">
        <f t="shared" si="2"/>
        <v>0.96576576356749466</v>
      </c>
      <c r="E24" s="3">
        <f t="shared" si="3"/>
        <v>-0.39577910287089146</v>
      </c>
      <c r="F24" s="14"/>
    </row>
    <row r="25" spans="1:7">
      <c r="A25" s="6" t="s">
        <v>32</v>
      </c>
      <c r="B25" s="9">
        <f>B12/B13</f>
        <v>0.94403836124020146</v>
      </c>
      <c r="C25" s="3">
        <f>C12/C13</f>
        <v>1.1266689548652824</v>
      </c>
      <c r="D25" s="9">
        <f t="shared" si="2"/>
        <v>1.1934567504070022</v>
      </c>
      <c r="E25" s="3">
        <f t="shared" si="3"/>
        <v>0.18263059362508094</v>
      </c>
      <c r="F25" s="14"/>
    </row>
    <row r="26" spans="1:7" ht="16.5" thickBot="1">
      <c r="A26" s="6" t="s">
        <v>36</v>
      </c>
      <c r="B26" s="9">
        <f>B13/B8</f>
        <v>12.246234509056244</v>
      </c>
      <c r="C26" s="3">
        <f>C13/C8</f>
        <v>9.9098639455782305</v>
      </c>
      <c r="D26" s="9">
        <f t="shared" si="2"/>
        <v>0.80921722822225572</v>
      </c>
      <c r="E26" s="3">
        <f t="shared" si="3"/>
        <v>-2.3363705634780132</v>
      </c>
      <c r="F26" s="14"/>
    </row>
    <row r="27" spans="1:7" ht="16.5" thickTop="1">
      <c r="A27" s="7"/>
      <c r="B27" s="7"/>
      <c r="C27" s="7"/>
      <c r="D27" s="7"/>
      <c r="E27" s="7"/>
    </row>
    <row r="28" spans="1:7" ht="16.5" thickBot="1">
      <c r="A28" s="1" t="s">
        <v>11</v>
      </c>
    </row>
    <row r="29" spans="1:7" ht="16.5" thickTop="1">
      <c r="A29" s="8" t="s">
        <v>12</v>
      </c>
      <c r="B29" s="7"/>
      <c r="C29" s="45" t="s">
        <v>22</v>
      </c>
      <c r="D29" s="50" t="s">
        <v>24</v>
      </c>
      <c r="E29" s="14"/>
      <c r="F29" s="42"/>
    </row>
    <row r="30" spans="1:7">
      <c r="A30" s="5" t="s">
        <v>13</v>
      </c>
      <c r="B30" s="11" t="s">
        <v>33</v>
      </c>
      <c r="C30" s="10">
        <f>VALUE(E17)</f>
        <v>0.69738550806404564</v>
      </c>
      <c r="D30" s="37">
        <v>100</v>
      </c>
      <c r="E30" s="16"/>
    </row>
    <row r="31" spans="1:7">
      <c r="A31" s="5" t="s">
        <v>14</v>
      </c>
      <c r="B31" s="11" t="s">
        <v>7</v>
      </c>
      <c r="C31" s="10">
        <f>(E18*(B24+C24)*0.5/E17)*C30</f>
        <v>0.78386521484658489</v>
      </c>
      <c r="D31" s="38">
        <f>100*C31/C30</f>
        <v>112.40055977397758</v>
      </c>
      <c r="E31" s="16"/>
      <c r="F31" s="16"/>
      <c r="G31" s="43"/>
    </row>
    <row r="32" spans="1:7">
      <c r="A32" s="5" t="s">
        <v>15</v>
      </c>
      <c r="B32" s="11" t="s">
        <v>8</v>
      </c>
      <c r="C32" s="9">
        <f>C31*E19/E18</f>
        <v>9.7077103181532412E-2</v>
      </c>
      <c r="D32" s="38">
        <f>100*C32/C30</f>
        <v>13.920149194241239</v>
      </c>
      <c r="E32" s="16"/>
      <c r="F32" s="16"/>
      <c r="G32" s="43"/>
    </row>
    <row r="33" spans="1:8">
      <c r="A33" s="6" t="s">
        <v>16</v>
      </c>
      <c r="B33" s="1" t="s">
        <v>9</v>
      </c>
      <c r="C33" s="9">
        <f>C31*E20/E18</f>
        <v>3.4840999991707984E-2</v>
      </c>
      <c r="D33" s="38">
        <f>100*C33/C30</f>
        <v>4.9959455120349734</v>
      </c>
      <c r="E33" s="16"/>
      <c r="F33" s="44"/>
      <c r="G33" s="43"/>
    </row>
    <row r="34" spans="1:8">
      <c r="A34" s="6" t="s">
        <v>17</v>
      </c>
      <c r="B34" s="1" t="s">
        <v>10</v>
      </c>
      <c r="C34" s="9">
        <f>C31*E21/E18</f>
        <v>8.566996905604958E-2</v>
      </c>
      <c r="D34" s="38">
        <f>100*C34/C30</f>
        <v>12.284449284567284</v>
      </c>
      <c r="E34" s="16"/>
      <c r="F34" s="44"/>
      <c r="G34" s="43"/>
    </row>
    <row r="35" spans="1:8">
      <c r="A35" s="6" t="s">
        <v>18</v>
      </c>
      <c r="B35" s="1" t="s">
        <v>27</v>
      </c>
      <c r="C35" s="9">
        <f>C31*E22/E18</f>
        <v>0.56539926883991865</v>
      </c>
      <c r="D35" s="38">
        <f>100*C35/C30</f>
        <v>81.074135080534859</v>
      </c>
      <c r="E35" s="16"/>
      <c r="F35" s="44"/>
      <c r="G35" s="43"/>
    </row>
    <row r="36" spans="1:8">
      <c r="A36" s="6" t="s">
        <v>28</v>
      </c>
      <c r="B36" s="1" t="s">
        <v>34</v>
      </c>
      <c r="C36" s="9">
        <f>C31*E23/E18</f>
        <v>8.7787377737623331E-4</v>
      </c>
      <c r="D36" s="39">
        <f>100*C36/C30</f>
        <v>0.12588070259923043</v>
      </c>
      <c r="E36" s="16"/>
      <c r="F36" s="44"/>
      <c r="G36" s="43"/>
      <c r="H36" s="15"/>
    </row>
    <row r="37" spans="1:8">
      <c r="A37" s="5" t="s">
        <v>19</v>
      </c>
      <c r="B37" s="11" t="s">
        <v>35</v>
      </c>
      <c r="C37" s="10">
        <f>(E24*(B18+C18)*0.5/E17)*C30</f>
        <v>-8.6479706782539564E-2</v>
      </c>
      <c r="D37" s="41">
        <f>100*C37/VALUE($C$30)</f>
        <v>-12.40055977397763</v>
      </c>
      <c r="E37" s="14"/>
      <c r="F37" s="44"/>
      <c r="G37" s="43"/>
      <c r="H37" s="15"/>
    </row>
    <row r="38" spans="1:8">
      <c r="A38" s="5" t="s">
        <v>20</v>
      </c>
      <c r="B38" s="11" t="s">
        <v>32</v>
      </c>
      <c r="C38" s="9">
        <f>(E25*(B26+C26)*0.5/E24)*C37</f>
        <v>0.44207725421112426</v>
      </c>
      <c r="D38" s="41">
        <f>100*C38/VALUE($C$30)</f>
        <v>63.39065683173407</v>
      </c>
      <c r="E38" s="14"/>
      <c r="F38" s="44"/>
      <c r="G38" s="43"/>
    </row>
    <row r="39" spans="1:8" ht="16.5" thickBot="1">
      <c r="A39" s="6" t="s">
        <v>21</v>
      </c>
      <c r="B39" s="1" t="s">
        <v>36</v>
      </c>
      <c r="C39" s="9">
        <f>(E26*(B25+C25)*0.5/E24)*C37</f>
        <v>-0.52855696099366356</v>
      </c>
      <c r="D39" s="17">
        <f>100*C39/VALUE($C$30)</f>
        <v>-75.791216605711654</v>
      </c>
      <c r="E39" s="14"/>
      <c r="F39" s="44"/>
      <c r="G39" s="43"/>
      <c r="H39" s="15"/>
    </row>
    <row r="40" spans="1:8" ht="16.5" thickTop="1">
      <c r="A40" s="7"/>
      <c r="B40" s="7"/>
      <c r="C40" s="7"/>
      <c r="D40" s="16"/>
    </row>
  </sheetData>
  <phoneticPr fontId="0" type="noConversion"/>
  <pageMargins left="0.75" right="0.75" top="1" bottom="1" header="0.5" footer="0.5"/>
  <pageSetup paperSize="9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PHON</vt:lpstr>
      <vt:lpstr>PHON!Print_Area</vt:lpstr>
      <vt:lpstr>PHON!Print_Area_MI</vt:lpstr>
    </vt:vector>
  </TitlesOfParts>
  <Company>Dynamic Design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 Chajdiak</dc:creator>
  <cp:lastModifiedBy>uzivatel2</cp:lastModifiedBy>
  <cp:lastPrinted>2001-05-26T19:09:26Z</cp:lastPrinted>
  <dcterms:created xsi:type="dcterms:W3CDTF">1997-12-31T08:54:04Z</dcterms:created>
  <dcterms:modified xsi:type="dcterms:W3CDTF">2011-06-14T06:19:06Z</dcterms:modified>
</cp:coreProperties>
</file>