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20775" windowHeight="9675" activeTab="1"/>
  </bookViews>
  <sheets>
    <sheet name="050501" sheetId="1" r:id="rId1"/>
    <sheet name="Hárok2" sheetId="2" r:id="rId2"/>
    <sheet name="Hárok3" sheetId="3" r:id="rId3"/>
    <sheet name="Hárok1" sheetId="5" r:id="rId4"/>
    <sheet name="050601" sheetId="4" r:id="rId5"/>
  </sheets>
  <calcPr calcId="145621"/>
  <pivotCaches>
    <pivotCache cacheId="2" r:id="rId6"/>
  </pivotCaches>
</workbook>
</file>

<file path=xl/calcChain.xml><?xml version="1.0" encoding="utf-8"?>
<calcChain xmlns="http://schemas.openxmlformats.org/spreadsheetml/2006/main">
  <c r="D3" i="4" l="1"/>
  <c r="H3" i="4" s="1"/>
  <c r="D4" i="4"/>
  <c r="H4" i="4" s="1"/>
  <c r="D5" i="4"/>
  <c r="H5" i="4" s="1"/>
  <c r="D6" i="4"/>
  <c r="H6" i="4" s="1"/>
  <c r="D7" i="4"/>
  <c r="H7" i="4" s="1"/>
  <c r="D8" i="4"/>
  <c r="H8" i="4" s="1"/>
  <c r="D9" i="4"/>
  <c r="H9" i="4" s="1"/>
  <c r="D10" i="4"/>
  <c r="H10" i="4" s="1"/>
  <c r="D11" i="4"/>
  <c r="H11" i="4" s="1"/>
  <c r="D12" i="4"/>
  <c r="H12" i="4" s="1"/>
  <c r="D13" i="4"/>
  <c r="H13" i="4" s="1"/>
  <c r="D14" i="4"/>
  <c r="H14" i="4" s="1"/>
  <c r="D15" i="4"/>
  <c r="H15" i="4" s="1"/>
  <c r="D16" i="4"/>
  <c r="H16" i="4" s="1"/>
  <c r="D17" i="4"/>
  <c r="H17" i="4" s="1"/>
  <c r="D18" i="4"/>
  <c r="H18" i="4" s="1"/>
  <c r="D19" i="4"/>
  <c r="H19" i="4" s="1"/>
  <c r="D20" i="4"/>
  <c r="H20" i="4" s="1"/>
  <c r="D21" i="4"/>
  <c r="H21" i="4" s="1"/>
  <c r="D22" i="4"/>
  <c r="H22" i="4" s="1"/>
  <c r="D23" i="4"/>
  <c r="H23" i="4" s="1"/>
  <c r="D24" i="4"/>
  <c r="H24" i="4" s="1"/>
  <c r="D25" i="4"/>
  <c r="H25" i="4" s="1"/>
  <c r="D26" i="4"/>
  <c r="H26" i="4" s="1"/>
  <c r="D27" i="4"/>
  <c r="H27" i="4" s="1"/>
  <c r="D28" i="4"/>
  <c r="H28" i="4" s="1"/>
  <c r="D29" i="4"/>
  <c r="H29" i="4" s="1"/>
  <c r="D30" i="4"/>
  <c r="H30" i="4" s="1"/>
  <c r="D2" i="4"/>
  <c r="H2" i="4" s="1"/>
  <c r="E22" i="2"/>
  <c r="F22" i="2" s="1"/>
  <c r="E21" i="2"/>
  <c r="G21" i="2" s="1"/>
  <c r="E20" i="2"/>
  <c r="F20" i="2" s="1"/>
  <c r="F19" i="2"/>
  <c r="E19" i="2"/>
  <c r="G19" i="2" s="1"/>
  <c r="E18" i="2"/>
  <c r="F18" i="2" s="1"/>
  <c r="E17" i="2"/>
  <c r="G17" i="2" s="1"/>
  <c r="E16" i="2"/>
  <c r="F16" i="2" s="1"/>
  <c r="F15" i="2"/>
  <c r="E15" i="2"/>
  <c r="G15" i="2" s="1"/>
  <c r="E14" i="2"/>
  <c r="F14" i="2" s="1"/>
  <c r="E13" i="2"/>
  <c r="G13" i="2" s="1"/>
  <c r="E12" i="2"/>
  <c r="F12" i="2" s="1"/>
  <c r="E11" i="2"/>
  <c r="G11" i="2" s="1"/>
  <c r="E10" i="2"/>
  <c r="F10" i="2" s="1"/>
  <c r="E9" i="2"/>
  <c r="G9" i="2" s="1"/>
  <c r="E8" i="2"/>
  <c r="F8" i="2" s="1"/>
  <c r="E7" i="2"/>
  <c r="G7" i="2" s="1"/>
  <c r="E6" i="2"/>
  <c r="F6" i="2" s="1"/>
  <c r="E5" i="2"/>
  <c r="G5" i="2" s="1"/>
  <c r="E4" i="2"/>
  <c r="F4" i="2" s="1"/>
  <c r="E3" i="2"/>
  <c r="G3" i="2" s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3" i="1"/>
  <c r="D3" i="1" s="1"/>
  <c r="F3" i="1" s="1"/>
  <c r="F17" i="2" l="1"/>
  <c r="F21" i="2"/>
  <c r="F3" i="2"/>
  <c r="G4" i="2"/>
  <c r="F5" i="2"/>
  <c r="G6" i="2"/>
  <c r="F7" i="2"/>
  <c r="G8" i="2"/>
  <c r="F9" i="2"/>
  <c r="G10" i="2"/>
  <c r="F11" i="2"/>
  <c r="G12" i="2"/>
  <c r="F13" i="2"/>
  <c r="G14" i="2"/>
  <c r="G16" i="2"/>
  <c r="G18" i="2"/>
  <c r="G20" i="2"/>
  <c r="G22" i="2"/>
  <c r="D22" i="1"/>
  <c r="K2" i="1" s="1"/>
  <c r="D21" i="1"/>
  <c r="J5" i="1" s="1"/>
  <c r="D20" i="1"/>
  <c r="J4" i="1" s="1"/>
  <c r="D19" i="1"/>
  <c r="J3" i="1" s="1"/>
  <c r="D18" i="1"/>
  <c r="J2" i="1" s="1"/>
  <c r="D17" i="1"/>
  <c r="I5" i="1" s="1"/>
  <c r="D16" i="1"/>
  <c r="I4" i="1" s="1"/>
  <c r="D15" i="1"/>
  <c r="I3" i="1" s="1"/>
  <c r="D14" i="1"/>
  <c r="I2" i="1" s="1"/>
  <c r="D13" i="1"/>
  <c r="H5" i="1" s="1"/>
  <c r="D12" i="1"/>
  <c r="H4" i="1" s="1"/>
  <c r="D11" i="1"/>
  <c r="H3" i="1" s="1"/>
  <c r="D10" i="1"/>
  <c r="H2" i="1" s="1"/>
  <c r="D9" i="1"/>
  <c r="G5" i="1" s="1"/>
  <c r="D8" i="1"/>
  <c r="G4" i="1" s="1"/>
  <c r="D7" i="1"/>
  <c r="G3" i="1" s="1"/>
  <c r="L3" i="1" s="1"/>
  <c r="D6" i="1"/>
  <c r="G2" i="1" s="1"/>
  <c r="D5" i="1"/>
  <c r="F5" i="1" s="1"/>
  <c r="D4" i="1"/>
  <c r="F4" i="1" s="1"/>
  <c r="M4" i="1" l="1"/>
  <c r="L4" i="1"/>
  <c r="N4" i="1"/>
  <c r="N2" i="1"/>
  <c r="L2" i="1"/>
  <c r="M2" i="1"/>
  <c r="M3" i="1"/>
  <c r="L5" i="1"/>
  <c r="M5" i="1"/>
  <c r="N5" i="1"/>
  <c r="N3" i="1"/>
</calcChain>
</file>

<file path=xl/sharedStrings.xml><?xml version="1.0" encoding="utf-8"?>
<sst xmlns="http://schemas.openxmlformats.org/spreadsheetml/2006/main" count="213" uniqueCount="75">
  <si>
    <t>Q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</si>
  <si>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</si>
  <si>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</si>
  <si>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</si>
  <si>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</si>
  <si>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</si>
  <si>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</si>
  <si>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</si>
  <si>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</si>
  <si>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</si>
  <si>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</si>
  <si>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</si>
  <si>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</si>
  <si>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</si>
  <si>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</si>
  <si>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</si>
  <si>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</si>
  <si>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</si>
  <si>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</si>
  <si>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</si>
  <si>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</si>
  <si>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</si>
  <si>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</si>
  <si>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</si>
  <si>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HDP</t>
  </si>
  <si>
    <t>kHDP</t>
  </si>
  <si>
    <t>is</t>
  </si>
  <si>
    <t>ds</t>
  </si>
  <si>
    <t>ROK</t>
  </si>
  <si>
    <t>ROKQ</t>
  </si>
  <si>
    <t>Q1</t>
  </si>
  <si>
    <t>Q2</t>
  </si>
  <si>
    <t>Q3</t>
  </si>
  <si>
    <t>Q4</t>
  </si>
  <si>
    <t>Index</t>
  </si>
  <si>
    <t>Priemer</t>
  </si>
  <si>
    <t>Min</t>
  </si>
  <si>
    <t>Max</t>
  </si>
  <si>
    <t>Priemer z is</t>
  </si>
  <si>
    <t>2008Q4</t>
  </si>
  <si>
    <t>2009Q1</t>
  </si>
  <si>
    <t>2009Q2</t>
  </si>
  <si>
    <t>2009Q3</t>
  </si>
  <si>
    <t>2009Q4</t>
  </si>
  <si>
    <t>2010Q1</t>
  </si>
  <si>
    <t>T</t>
  </si>
  <si>
    <t>T2</t>
  </si>
  <si>
    <t>S1</t>
  </si>
  <si>
    <t>S2</t>
  </si>
  <si>
    <t>S3</t>
  </si>
  <si>
    <t>VÝSLEDEK</t>
  </si>
  <si>
    <t>Regresní statistika</t>
  </si>
  <si>
    <t>Násobné R</t>
  </si>
  <si>
    <t>Hodnota spolehlivosti R</t>
  </si>
  <si>
    <t>Nastavená hodnota spolehlivosti R</t>
  </si>
  <si>
    <t>Chyba stř. hodnoty</t>
  </si>
  <si>
    <t>Pozorování</t>
  </si>
  <si>
    <t>ANOVA</t>
  </si>
  <si>
    <t>Regrese</t>
  </si>
  <si>
    <t>Rezidua</t>
  </si>
  <si>
    <t>Celkem</t>
  </si>
  <si>
    <t>Hranice</t>
  </si>
  <si>
    <t>Rozdíl</t>
  </si>
  <si>
    <t>SS</t>
  </si>
  <si>
    <t>MS</t>
  </si>
  <si>
    <t>F</t>
  </si>
  <si>
    <t>Významnost F</t>
  </si>
  <si>
    <t>Koeficienty</t>
  </si>
  <si>
    <t>t Stat</t>
  </si>
  <si>
    <t>Hodnota P</t>
  </si>
  <si>
    <t>Dolní 95%</t>
  </si>
  <si>
    <t>Horní 95%</t>
  </si>
  <si>
    <t>Dolní 95,0%</t>
  </si>
  <si>
    <t>Horní 95,0%</t>
  </si>
  <si>
    <t>HDPHAT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</si>
</sst>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/>
    </xf>
    <xf numFmtId="0" fontId="1" fillId="0" borderId="0" xfId="0" applyFont="1"/>
    <xf numFmtId="2" fontId="1" fillId="0" borderId="0" xfId="0" applyNumberFormat="1" applyFont="1"/>
    <xf numFmtId="165" fontId="1" fillId="0" borderId="0" xfId="0" applyNumberFormat="1" applyFont="1"/>
    <xf numFmtId="0" fontId="1" fillId="0" borderId="0" xfId="0" applyFont="1" applyBorder="1"/>
    <xf numFmtId="165" fontId="1" fillId="0" borderId="0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NumberForma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9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4" fillId="0" borderId="9" xfId="0" applyFont="1" applyFill="1" applyBorder="1" applyAlignment="1">
      <alignment horizontal="center"/>
    </xf>
    <xf numFmtId="2" fontId="1" fillId="0" borderId="0" xfId="0" applyNumberFormat="1" applyFont="1" applyFill="1" applyBorder="1" applyAlignment="1"/>
    <xf numFmtId="2" fontId="1" fillId="0" borderId="3" xfId="0" applyNumberFormat="1" applyFont="1" applyFill="1" applyBorder="1" applyAlignment="1"/>
    <xf numFmtId="165" fontId="1" fillId="0" borderId="0" xfId="0" applyNumberFormat="1" applyFont="1" applyFill="1" applyBorder="1" applyAlignment="1"/>
    <xf numFmtId="165" fontId="1" fillId="0" borderId="3" xfId="0" applyNumberFormat="1" applyFont="1" applyFill="1" applyBorder="1" applyAlignment="1"/>
    <xf numFmtId="166" fontId="1" fillId="0" borderId="0" xfId="0" applyNumberFormat="1" applyFont="1" applyFill="1" applyBorder="1" applyAlignment="1"/>
    <xf numFmtId="166" fontId="1" fillId="0" borderId="3" xfId="0" applyNumberFormat="1" applyFont="1" applyFill="1" applyBorder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'050501'!$D$1</c:f>
              <c:strCache>
                <c:ptCount val="1"/>
                <c:pt idx="0">
                  <c:v>Index</c:v>
                </c:pt>
              </c:strCache>
            </c:strRef>
          </c:tx>
          <c:invertIfNegative val="0"/>
          <c:cat>
            <c:strRef>
              <c:f>'050501'!$E$2:$E$5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'050501'!$L$2:$L$5</c:f>
              <c:numCache>
                <c:formatCode>0.000</c:formatCode>
                <c:ptCount val="4"/>
                <c:pt idx="0">
                  <c:v>0.92131292968169032</c:v>
                </c:pt>
                <c:pt idx="1">
                  <c:v>0.99788763671017722</c:v>
                </c:pt>
                <c:pt idx="2">
                  <c:v>1.0188543921635476</c:v>
                </c:pt>
                <c:pt idx="3">
                  <c:v>0.99269007597872616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417344"/>
        <c:axId val="145418880"/>
      </c:barChart>
      <c:catAx>
        <c:axId val="145417344"/>
        <c:scaling>
          <c:orientation val="minMax"/>
        </c:scaling>
        <c:delete val="0"/>
        <c:axPos val="b"/>
        <c:majorTickMark val="out"/>
        <c:minorTickMark val="none"/>
        <c:tickLblPos val="nextTo"/>
        <c:crossAx val="145418880"/>
        <c:crossesAt val="1"/>
        <c:auto val="1"/>
        <c:lblAlgn val="ctr"/>
        <c:lblOffset val="100"/>
        <c:noMultiLvlLbl val="0"/>
      </c:catAx>
      <c:valAx>
        <c:axId val="145418880"/>
        <c:scaling>
          <c:orientation val="minMax"/>
          <c:max val="1.02"/>
          <c:min val="0.92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454173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'050501'!$L$1</c:f>
              <c:strCache>
                <c:ptCount val="1"/>
                <c:pt idx="0">
                  <c:v>Priemer</c:v>
                </c:pt>
              </c:strCache>
            </c:strRef>
          </c:tx>
          <c:cat>
            <c:strRef>
              <c:f>'050501'!$E$2:$E$5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'050501'!$L$2:$L$5</c:f>
              <c:numCache>
                <c:formatCode>0.000</c:formatCode>
                <c:ptCount val="4"/>
                <c:pt idx="0">
                  <c:v>0.92131292968169032</c:v>
                </c:pt>
                <c:pt idx="1">
                  <c:v>0.99788763671017722</c:v>
                </c:pt>
                <c:pt idx="2">
                  <c:v>1.0188543921635476</c:v>
                </c:pt>
                <c:pt idx="3">
                  <c:v>0.99269007597872616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'050501'!$M$1</c:f>
              <c:strCache>
                <c:ptCount val="1"/>
                <c:pt idx="0">
                  <c:v>Min</c:v>
                </c:pt>
              </c:strCache>
            </c:strRef>
          </c:tx>
          <c:cat>
            <c:strRef>
              <c:f>'050501'!$E$2:$E$5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'050501'!$M$2:$M$5</c:f>
              <c:numCache>
                <c:formatCode>0.000</c:formatCode>
                <c:ptCount val="4"/>
                <c:pt idx="0">
                  <c:v>0.87763713080168781</c:v>
                </c:pt>
                <c:pt idx="1">
                  <c:v>0.97169811320754729</c:v>
                </c:pt>
                <c:pt idx="2">
                  <c:v>1.0055248618784529</c:v>
                </c:pt>
                <c:pt idx="3">
                  <c:v>0.97530864197530853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'050501'!$N$1</c:f>
              <c:strCache>
                <c:ptCount val="1"/>
                <c:pt idx="0">
                  <c:v>Max</c:v>
                </c:pt>
              </c:strCache>
            </c:strRef>
          </c:tx>
          <c:cat>
            <c:strRef>
              <c:f>'050501'!$E$2:$E$5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'050501'!$N$2:$N$5</c:f>
              <c:numCache>
                <c:formatCode>0.000</c:formatCode>
                <c:ptCount val="4"/>
                <c:pt idx="0">
                  <c:v>0.94039735099337751</c:v>
                </c:pt>
                <c:pt idx="1">
                  <c:v>1.027237354085603</c:v>
                </c:pt>
                <c:pt idx="2">
                  <c:v>1.0379746835443038</c:v>
                </c:pt>
                <c:pt idx="3">
                  <c:v>1.0242825607064019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90464"/>
        <c:axId val="101792000"/>
      </c:lineChart>
      <c:catAx>
        <c:axId val="101790464"/>
        <c:scaling>
          <c:orientation val="minMax"/>
        </c:scaling>
        <c:delete val="0"/>
        <c:axPos val="b"/>
        <c:majorTickMark val="out"/>
        <c:minorTickMark val="none"/>
        <c:tickLblPos val="nextTo"/>
        <c:crossAx val="101792000"/>
        <c:crosses val="autoZero"/>
        <c:auto val="1"/>
        <c:lblAlgn val="ctr"/>
        <c:lblOffset val="100"/>
        <c:noMultiLvlLbl val="0"/>
      </c:catAx>
      <c:valAx>
        <c:axId val="101792000"/>
        <c:scaling>
          <c:orientation val="minMax"/>
          <c:min val="0.85000000000000031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01790464"/>
        <c:crosses val="autoZero"/>
        <c:crossBetween val="between"/>
        <c:majorUnit val="0.05"/>
        <c:minorUnit val="4.0000000000000027E-3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Hárok3!$D$1</c:f>
              <c:strCache>
                <c:ptCount val="1"/>
                <c:pt idx="0">
                  <c:v>HDP</c:v>
                </c:pt>
              </c:strCache>
            </c:strRef>
          </c:tx>
          <c:trendline>
            <c:trendlineType val="poly"/>
            <c:order val="2"/>
            <c:forward val="6"/>
            <c:dispRSqr val="1"/>
            <c:dispEq val="1"/>
            <c:trendlineLbl>
              <c:layout/>
              <c:numFmt formatCode="General" sourceLinked="0"/>
            </c:trendlineLbl>
          </c:trendline>
          <c:val>
            <c:numRef>
              <c:f>Hárok3!$D$2:$D$24</c:f>
              <c:numCache>
                <c:formatCode>0.0</c:formatCode>
                <c:ptCount val="23"/>
                <c:pt idx="0">
                  <c:v>5.9</c:v>
                </c:pt>
                <c:pt idx="1">
                  <c:v>6.6</c:v>
                </c:pt>
                <c:pt idx="2">
                  <c:v>6.6</c:v>
                </c:pt>
                <c:pt idx="3">
                  <c:v>6.6</c:v>
                </c:pt>
                <c:pt idx="4">
                  <c:v>6.4</c:v>
                </c:pt>
                <c:pt idx="5">
                  <c:v>7.1</c:v>
                </c:pt>
                <c:pt idx="6">
                  <c:v>7.2</c:v>
                </c:pt>
                <c:pt idx="7">
                  <c:v>7.2</c:v>
                </c:pt>
                <c:pt idx="8">
                  <c:v>7.1</c:v>
                </c:pt>
                <c:pt idx="9">
                  <c:v>7.7</c:v>
                </c:pt>
                <c:pt idx="10">
                  <c:v>8.1999999999999993</c:v>
                </c:pt>
                <c:pt idx="11">
                  <c:v>7.9</c:v>
                </c:pt>
                <c:pt idx="12">
                  <c:v>7.8</c:v>
                </c:pt>
                <c:pt idx="13">
                  <c:v>8.5</c:v>
                </c:pt>
                <c:pt idx="14">
                  <c:v>9.1</c:v>
                </c:pt>
                <c:pt idx="15">
                  <c:v>9.4</c:v>
                </c:pt>
                <c:pt idx="16">
                  <c:v>9.1999999999999993</c:v>
                </c:pt>
                <c:pt idx="17">
                  <c:v>10.3</c:v>
                </c:pt>
                <c:pt idx="18">
                  <c:v>11.3</c:v>
                </c:pt>
                <c:pt idx="19">
                  <c:v>11.6</c:v>
                </c:pt>
                <c:pt idx="20">
                  <c:v>10.4</c:v>
                </c:pt>
                <c:pt idx="21">
                  <c:v>12</c:v>
                </c:pt>
                <c:pt idx="22">
                  <c:v>13.4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52704"/>
        <c:axId val="144954496"/>
      </c:lineChart>
      <c:catAx>
        <c:axId val="144952704"/>
        <c:scaling>
          <c:orientation val="minMax"/>
        </c:scaling>
        <c:delete val="0"/>
        <c:axPos val="b"/>
        <c:majorTickMark val="out"/>
        <c:minorTickMark val="none"/>
        <c:tickLblPos val="nextTo"/>
        <c:crossAx val="144954496"/>
        <c:crosses val="autoZero"/>
        <c:auto val="1"/>
        <c:lblAlgn val="ctr"/>
        <c:lblOffset val="100"/>
        <c:noMultiLvlLbl val="0"/>
      </c:catAx>
      <c:valAx>
        <c:axId val="14495449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449527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'050601'!$B$1</c:f>
              <c:strCache>
                <c:ptCount val="1"/>
                <c:pt idx="0">
                  <c:v>HDP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'050601'!$A$2:$A$30</c:f>
              <c:strCache>
                <c:ptCount val="29"/>
                <c:pt idx="0">
                  <c:v>2003Q1</c:v>
                </c:pt>
                <c:pt idx="1">
                  <c:v>2003Q2</c:v>
                </c:pt>
                <c:pt idx="2">
                  <c:v>2003Q3</c:v>
                </c:pt>
                <c:pt idx="3">
                  <c:v>2003Q4</c:v>
                </c:pt>
                <c:pt idx="4">
                  <c:v>2004Q1</c:v>
                </c:pt>
                <c:pt idx="5">
                  <c:v>2004Q2</c:v>
                </c:pt>
                <c:pt idx="6">
                  <c:v>2004Q3</c:v>
                </c:pt>
                <c:pt idx="7">
                  <c:v>2004Q4</c:v>
                </c:pt>
                <c:pt idx="8">
                  <c:v>2005Q1</c:v>
                </c:pt>
                <c:pt idx="9">
                  <c:v>2005Q2</c:v>
                </c:pt>
                <c:pt idx="10">
                  <c:v>2005Q3</c:v>
                </c:pt>
                <c:pt idx="11">
                  <c:v>2005Q4</c:v>
                </c:pt>
                <c:pt idx="12">
                  <c:v>2006Q1</c:v>
                </c:pt>
                <c:pt idx="13">
                  <c:v>2006Q2</c:v>
                </c:pt>
                <c:pt idx="14">
                  <c:v>2006Q3</c:v>
                </c:pt>
                <c:pt idx="15">
                  <c:v>2006Q4</c:v>
                </c:pt>
                <c:pt idx="16">
                  <c:v>2007Q1</c:v>
                </c:pt>
                <c:pt idx="17">
                  <c:v>2007Q2</c:v>
                </c:pt>
                <c:pt idx="18">
                  <c:v>2007Q3</c:v>
                </c:pt>
                <c:pt idx="19">
                  <c:v>2007Q4</c:v>
                </c:pt>
                <c:pt idx="20">
                  <c:v>2008Q1</c:v>
                </c:pt>
                <c:pt idx="21">
                  <c:v>2008Q2</c:v>
                </c:pt>
                <c:pt idx="22">
                  <c:v>2008Q3</c:v>
                </c:pt>
                <c:pt idx="23">
                  <c:v>2008Q4</c:v>
                </c:pt>
                <c:pt idx="24">
                  <c:v>2009Q1</c:v>
                </c:pt>
                <c:pt idx="25">
                  <c:v>2009Q2</c:v>
                </c:pt>
                <c:pt idx="26">
                  <c:v>2009Q3</c:v>
                </c:pt>
                <c:pt idx="27">
                  <c:v>2009Q4</c:v>
                </c:pt>
                <c:pt idx="28">
                  <c:v>2010Q1</c:v>
                </c:pt>
              </c:strCache>
            </c:strRef>
          </c:cat>
          <c:val>
            <c:numRef>
              <c:f>'050601'!$B$2:$B$30</c:f>
              <c:numCache>
                <c:formatCode>0.0</c:formatCode>
                <c:ptCount val="29"/>
                <c:pt idx="0">
                  <c:v>5.9</c:v>
                </c:pt>
                <c:pt idx="1">
                  <c:v>6.6</c:v>
                </c:pt>
                <c:pt idx="2">
                  <c:v>6.6</c:v>
                </c:pt>
                <c:pt idx="3">
                  <c:v>6.6</c:v>
                </c:pt>
                <c:pt idx="4">
                  <c:v>6.4</c:v>
                </c:pt>
                <c:pt idx="5">
                  <c:v>7.1</c:v>
                </c:pt>
                <c:pt idx="6">
                  <c:v>7.2</c:v>
                </c:pt>
                <c:pt idx="7">
                  <c:v>7.2</c:v>
                </c:pt>
                <c:pt idx="8">
                  <c:v>7.1</c:v>
                </c:pt>
                <c:pt idx="9">
                  <c:v>7.7</c:v>
                </c:pt>
                <c:pt idx="10">
                  <c:v>8.1999999999999993</c:v>
                </c:pt>
                <c:pt idx="11">
                  <c:v>7.9</c:v>
                </c:pt>
                <c:pt idx="12">
                  <c:v>7.8</c:v>
                </c:pt>
                <c:pt idx="13">
                  <c:v>8.5</c:v>
                </c:pt>
                <c:pt idx="14">
                  <c:v>9.1</c:v>
                </c:pt>
                <c:pt idx="15">
                  <c:v>9.4</c:v>
                </c:pt>
                <c:pt idx="16">
                  <c:v>9.1999999999999993</c:v>
                </c:pt>
                <c:pt idx="17">
                  <c:v>10.3</c:v>
                </c:pt>
                <c:pt idx="18">
                  <c:v>11.3</c:v>
                </c:pt>
                <c:pt idx="19">
                  <c:v>11.6</c:v>
                </c:pt>
                <c:pt idx="20">
                  <c:v>10.4</c:v>
                </c:pt>
                <c:pt idx="21">
                  <c:v>12</c:v>
                </c:pt>
                <c:pt idx="22">
                  <c:v>13.4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'050601'!$H$1</c:f>
              <c:strCache>
                <c:ptCount val="1"/>
                <c:pt idx="0">
                  <c:v>HDPHAT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'050601'!$A$2:$A$30</c:f>
              <c:strCache>
                <c:ptCount val="29"/>
                <c:pt idx="0">
                  <c:v>2003Q1</c:v>
                </c:pt>
                <c:pt idx="1">
                  <c:v>2003Q2</c:v>
                </c:pt>
                <c:pt idx="2">
                  <c:v>2003Q3</c:v>
                </c:pt>
                <c:pt idx="3">
                  <c:v>2003Q4</c:v>
                </c:pt>
                <c:pt idx="4">
                  <c:v>2004Q1</c:v>
                </c:pt>
                <c:pt idx="5">
                  <c:v>2004Q2</c:v>
                </c:pt>
                <c:pt idx="6">
                  <c:v>2004Q3</c:v>
                </c:pt>
                <c:pt idx="7">
                  <c:v>2004Q4</c:v>
                </c:pt>
                <c:pt idx="8">
                  <c:v>2005Q1</c:v>
                </c:pt>
                <c:pt idx="9">
                  <c:v>2005Q2</c:v>
                </c:pt>
                <c:pt idx="10">
                  <c:v>2005Q3</c:v>
                </c:pt>
                <c:pt idx="11">
                  <c:v>2005Q4</c:v>
                </c:pt>
                <c:pt idx="12">
                  <c:v>2006Q1</c:v>
                </c:pt>
                <c:pt idx="13">
                  <c:v>2006Q2</c:v>
                </c:pt>
                <c:pt idx="14">
                  <c:v>2006Q3</c:v>
                </c:pt>
                <c:pt idx="15">
                  <c:v>2006Q4</c:v>
                </c:pt>
                <c:pt idx="16">
                  <c:v>2007Q1</c:v>
                </c:pt>
                <c:pt idx="17">
                  <c:v>2007Q2</c:v>
                </c:pt>
                <c:pt idx="18">
                  <c:v>2007Q3</c:v>
                </c:pt>
                <c:pt idx="19">
                  <c:v>2007Q4</c:v>
                </c:pt>
                <c:pt idx="20">
                  <c:v>2008Q1</c:v>
                </c:pt>
                <c:pt idx="21">
                  <c:v>2008Q2</c:v>
                </c:pt>
                <c:pt idx="22">
                  <c:v>2008Q3</c:v>
                </c:pt>
                <c:pt idx="23">
                  <c:v>2008Q4</c:v>
                </c:pt>
                <c:pt idx="24">
                  <c:v>2009Q1</c:v>
                </c:pt>
                <c:pt idx="25">
                  <c:v>2009Q2</c:v>
                </c:pt>
                <c:pt idx="26">
                  <c:v>2009Q3</c:v>
                </c:pt>
                <c:pt idx="27">
                  <c:v>2009Q4</c:v>
                </c:pt>
                <c:pt idx="28">
                  <c:v>2010Q1</c:v>
                </c:pt>
              </c:strCache>
            </c:strRef>
          </c:cat>
          <c:val>
            <c:numRef>
              <c:f>'050601'!$H$2:$H$30</c:f>
              <c:numCache>
                <c:formatCode>0.00</c:formatCode>
                <c:ptCount val="29"/>
                <c:pt idx="0">
                  <c:v>5.9233741496598658</c:v>
                </c:pt>
                <c:pt idx="1">
                  <c:v>6.5682721088435398</c:v>
                </c:pt>
                <c:pt idx="2">
                  <c:v>6.9131700680272123</c:v>
                </c:pt>
                <c:pt idx="3">
                  <c:v>6.6985632653061238</c:v>
                </c:pt>
                <c:pt idx="4">
                  <c:v>6.1298068027210908</c:v>
                </c:pt>
                <c:pt idx="5">
                  <c:v>6.8767455782312945</c:v>
                </c:pt>
                <c:pt idx="6">
                  <c:v>7.3236843537414975</c:v>
                </c:pt>
                <c:pt idx="7">
                  <c:v>7.2111183673469403</c:v>
                </c:pt>
                <c:pt idx="8">
                  <c:v>6.744402721088437</c:v>
                </c:pt>
                <c:pt idx="9">
                  <c:v>7.5933823129251712</c:v>
                </c:pt>
                <c:pt idx="10">
                  <c:v>8.1423619047619074</c:v>
                </c:pt>
                <c:pt idx="11">
                  <c:v>8.1318367346938789</c:v>
                </c:pt>
                <c:pt idx="12">
                  <c:v>7.7671619047619052</c:v>
                </c:pt>
                <c:pt idx="13">
                  <c:v>8.7181823129251725</c:v>
                </c:pt>
                <c:pt idx="14">
                  <c:v>9.3692027210884365</c:v>
                </c:pt>
                <c:pt idx="15">
                  <c:v>9.4607183673469386</c:v>
                </c:pt>
                <c:pt idx="16">
                  <c:v>9.1980843537414962</c:v>
                </c:pt>
                <c:pt idx="17">
                  <c:v>10.251145578231293</c:v>
                </c:pt>
                <c:pt idx="18">
                  <c:v>11.00420680272109</c:v>
                </c:pt>
                <c:pt idx="19">
                  <c:v>11.197763265306124</c:v>
                </c:pt>
                <c:pt idx="20">
                  <c:v>11.037170068027212</c:v>
                </c:pt>
                <c:pt idx="21">
                  <c:v>12.192272108843538</c:v>
                </c:pt>
                <c:pt idx="22">
                  <c:v>13.047374149659866</c:v>
                </c:pt>
                <c:pt idx="23">
                  <c:v>13.342971428571429</c:v>
                </c:pt>
                <c:pt idx="24">
                  <c:v>13.284419047619046</c:v>
                </c:pt>
                <c:pt idx="25">
                  <c:v>14.541561904761906</c:v>
                </c:pt>
                <c:pt idx="26">
                  <c:v>15.498704761904763</c:v>
                </c:pt>
                <c:pt idx="27">
                  <c:v>15.896342857142859</c:v>
                </c:pt>
                <c:pt idx="28">
                  <c:v>15.939831292517006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412736"/>
        <c:axId val="155414912"/>
      </c:lineChart>
      <c:catAx>
        <c:axId val="155412736"/>
        <c:scaling>
          <c:orientation val="minMax"/>
        </c:scaling>
        <c:delete val="0"/>
        <c:axPos val="b"/>
        <c:majorTickMark val="out"/>
        <c:minorTickMark val="none"/>
        <c:tickLblPos val="nextTo"/>
        <c:crossAx val="155414912"/>
        <c:crosses val="autoZero"/>
        <c:auto val="1"/>
        <c:lblAlgn val="ctr"/>
        <c:lblOffset val="100"/>
        <c:noMultiLvlLbl val="0"/>
      </c:catAx>
      <c:valAx>
        <c:axId val="155414912"/>
        <c:scaling>
          <c:orientation val="minMax"/>
          <c:min val="4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554127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5</xdr:row>
      <xdr:rowOff>123825</xdr:rowOff>
    </xdr:from>
    <xdr:to>
      <xdr:col>14</xdr:col>
      <xdr:colOff>0</xdr:colOff>
      <xdr:row>19</xdr:row>
      <xdr:rowOff>66675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400050</xdr:colOff>
      <xdr:row>0</xdr:row>
      <xdr:rowOff>95250</xdr:rowOff>
    </xdr:from>
    <xdr:to>
      <xdr:col>22</xdr:col>
      <xdr:colOff>95250</xdr:colOff>
      <xdr:row>14</xdr:row>
      <xdr:rowOff>19050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15</xdr:row>
      <xdr:rowOff>352425</xdr:rowOff>
    </xdr:from>
    <xdr:to>
      <xdr:col>12</xdr:col>
      <xdr:colOff>19050</xdr:colOff>
      <xdr:row>22</xdr:row>
      <xdr:rowOff>295275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552450</xdr:colOff>
      <xdr:row>1</xdr:row>
      <xdr:rowOff>95249</xdr:rowOff>
    </xdr:from>
    <xdr:to>
      <xdr:col>21</xdr:col>
      <xdr:colOff>342900</xdr:colOff>
      <xdr:row>23</xdr:row>
      <xdr:rowOff>133349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hajdiak" refreshedDate="39803.731489699072" createdVersion="3" refreshedVersion="3" minRefreshableVersion="3" recordCount="23">
  <cacheSource type="worksheet">
    <worksheetSource ref="A1:G24" sheet="Hárok2"/>
  </cacheSource>
  <cacheFields count="7">
    <cacheField name="ROKQ" numFmtId="0">
      <sharedItems/>
    </cacheField>
    <cacheField name="ROK" numFmtId="0">
      <sharedItems containsSemiMixedTypes="0" containsString="0" containsNumber="1" containsInteger="1" minValue="2003" maxValue="2008"/>
    </cacheField>
    <cacheField name="Q" numFmtId="0">
      <sharedItems/>
    </cacheField>
    <cacheField name="HDP" numFmtId="164">
      <sharedItems containsSemiMixedTypes="0" containsString="0" containsNumber="1" minValue="5.9" maxValue="13.4"/>
    </cacheField>
    <cacheField name="kHDP" numFmtId="0">
      <sharedItems containsString="0" containsBlank="1" containsNumber="1" minValue="6.4250000000000007" maxValue="11.85"/>
    </cacheField>
    <cacheField name="is" numFmtId="0">
      <sharedItems containsString="0" containsBlank="1" containsNumber="1" minValue="0.87763713080168781" maxValue="1.0379746835443038"/>
    </cacheField>
    <cacheField name="ds" numFmtId="0">
      <sharedItems containsString="0" containsBlank="1" containsNumber="1" minValue="-1.4499999999999993" maxValue="0.4000000000000003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">
  <r>
    <s v="2003Q1"/>
    <n v="2003"/>
    <s v="Q1"/>
    <n v="5.9"/>
    <m/>
    <m/>
    <m/>
  </r>
  <r>
    <s v="2003Q2"/>
    <n v="2003"/>
    <s v="Q2"/>
    <n v="6.6"/>
    <n v="6.4250000000000007"/>
    <n v="1.027237354085603"/>
    <n v="0.17499999999999893"/>
  </r>
  <r>
    <s v="2003Q3"/>
    <n v="2003"/>
    <s v="Q3"/>
    <n v="6.6"/>
    <n v="6.5499999999999989"/>
    <n v="1.0076335877862597"/>
    <n v="5.0000000000000711E-2"/>
  </r>
  <r>
    <s v="2003Q4"/>
    <n v="2003"/>
    <s v="Q4"/>
    <n v="6.6"/>
    <n v="6.6750000000000007"/>
    <n v="0.98876404494382009"/>
    <n v="-7.5000000000001066E-2"/>
  </r>
  <r>
    <s v="2004Q1"/>
    <n v="2004"/>
    <s v="Q1"/>
    <n v="6.4"/>
    <n v="6.8250000000000002"/>
    <n v="0.93772893772893773"/>
    <n v="-0.42499999999999982"/>
  </r>
  <r>
    <s v="2004Q2"/>
    <n v="2004"/>
    <s v="Q2"/>
    <n v="7.1"/>
    <n v="6.9749999999999996"/>
    <n v="1.0179211469534051"/>
    <n v="0.125"/>
  </r>
  <r>
    <s v="2004Q3"/>
    <n v="2004"/>
    <s v="Q3"/>
    <n v="7.2"/>
    <n v="7.15"/>
    <n v="1.0069930069930069"/>
    <n v="4.9999999999999822E-2"/>
  </r>
  <r>
    <s v="2004Q4"/>
    <n v="2004"/>
    <s v="Q4"/>
    <n v="7.2"/>
    <n v="7.3"/>
    <n v="0.98630136986301375"/>
    <n v="-9.9999999999999645E-2"/>
  </r>
  <r>
    <s v="2005Q1"/>
    <n v="2005"/>
    <s v="Q1"/>
    <n v="7.1"/>
    <n v="7.55"/>
    <n v="0.94039735099337751"/>
    <n v="-0.45000000000000018"/>
  </r>
  <r>
    <s v="2005Q2"/>
    <n v="2005"/>
    <s v="Q2"/>
    <n v="7.7"/>
    <n v="7.7249999999999996"/>
    <n v="0.99676375404530748"/>
    <n v="-2.4999999999999467E-2"/>
  </r>
  <r>
    <s v="2005Q3"/>
    <n v="2005"/>
    <s v="Q3"/>
    <n v="8.1999999999999993"/>
    <n v="7.8999999999999995"/>
    <n v="1.0379746835443038"/>
    <n v="0.29999999999999982"/>
  </r>
  <r>
    <s v="2005Q4"/>
    <n v="2005"/>
    <s v="Q4"/>
    <n v="7.9"/>
    <n v="8.1000000000000014"/>
    <n v="0.97530864197530853"/>
    <n v="-0.20000000000000107"/>
  </r>
  <r>
    <s v="2006Q1"/>
    <n v="2006"/>
    <s v="Q1"/>
    <n v="7.8"/>
    <n v="8.3249999999999993"/>
    <n v="0.93693693693693703"/>
    <n v="-0.52499999999999947"/>
  </r>
  <r>
    <s v="2006Q2"/>
    <n v="2006"/>
    <s v="Q2"/>
    <n v="8.5"/>
    <n v="8.6999999999999993"/>
    <n v="0.97701149425287359"/>
    <n v="-0.19999999999999929"/>
  </r>
  <r>
    <s v="2006Q3"/>
    <n v="2006"/>
    <s v="Q3"/>
    <n v="9.1"/>
    <n v="9.0500000000000007"/>
    <n v="1.0055248618784529"/>
    <n v="4.9999999999998934E-2"/>
  </r>
  <r>
    <s v="2006Q4"/>
    <n v="2006"/>
    <s v="Q4"/>
    <n v="9.4"/>
    <n v="9.5"/>
    <n v="0.98947368421052639"/>
    <n v="-9.9999999999999645E-2"/>
  </r>
  <r>
    <s v="2007Q1"/>
    <n v="2007"/>
    <s v="Q1"/>
    <n v="9.1999999999999993"/>
    <n v="10.050000000000001"/>
    <n v="0.91542288557213913"/>
    <n v="-0.85000000000000142"/>
  </r>
  <r>
    <s v="2007Q2"/>
    <n v="2007"/>
    <s v="Q2"/>
    <n v="10.3"/>
    <n v="10.6"/>
    <n v="0.97169811320754729"/>
    <n v="-0.29999999999999893"/>
  </r>
  <r>
    <s v="2007Q3"/>
    <n v="2007"/>
    <s v="Q3"/>
    <n v="11.3"/>
    <n v="10.9"/>
    <n v="1.036697247706422"/>
    <n v="0.40000000000000036"/>
  </r>
  <r>
    <s v="2007Q4"/>
    <n v="2007"/>
    <s v="Q4"/>
    <n v="11.6"/>
    <n v="11.324999999999999"/>
    <n v="1.0242825607064019"/>
    <n v="0.27500000000000036"/>
  </r>
  <r>
    <s v="2008Q1"/>
    <n v="2008"/>
    <s v="Q1"/>
    <n v="10.4"/>
    <n v="11.85"/>
    <n v="0.87763713080168781"/>
    <n v="-1.4499999999999993"/>
  </r>
  <r>
    <s v="2008Q2"/>
    <n v="2008"/>
    <s v="Q2"/>
    <n v="12"/>
    <m/>
    <m/>
    <m/>
  </r>
  <r>
    <s v="2008Q3"/>
    <n v="2008"/>
    <s v="Q3"/>
    <n v="13.4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2" applyNumberFormats="0" applyBorderFormats="0" applyFontFormats="0" applyPatternFormats="0" applyAlignmentFormats="0" applyWidthHeightFormats="1" dataCaption="Hodnoty" updatedVersion="3" minRefreshableVersion="3" showCalcMbrs="0" useAutoFormatting="1" itemPrintTitles="1" createdVersion="3" indent="0" outline="1" outlineData="1" multipleFieldFilters="0">
  <location ref="I1:I2" firstHeaderRow="1" firstDataRow="1" firstDataCol="0"/>
  <pivotFields count="7">
    <pivotField showAll="0"/>
    <pivotField showAll="0"/>
    <pivotField showAll="0"/>
    <pivotField numFmtId="164" showAll="0"/>
    <pivotField showAll="0"/>
    <pivotField dataField="1" showAll="0"/>
    <pivotField showAll="0"/>
  </pivotFields>
  <rowItems count="1">
    <i/>
  </rowItems>
  <colItems count="1">
    <i/>
  </colItems>
  <dataFields count="1">
    <dataField name="Priemer z is" fld="5" subtotal="average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B24"/>
    </sheetView>
  </sheetViews>
  <sheetFormatPr defaultRowHeight="15.75" x14ac:dyDescent="0.25"/>
  <cols>
    <col min="1" max="1" width="9.42578125" style="1" bestFit="1" customWidth="1"/>
    <col min="2" max="2" width="6.28515625" style="2" bestFit="1" customWidth="1"/>
    <col min="3" max="3" width="7.5703125" style="6" bestFit="1" customWidth="1"/>
    <col min="4" max="4" width="6.85546875" style="6" customWidth="1"/>
    <col min="5" max="5" width="6.42578125" style="6" bestFit="1" customWidth="1"/>
    <col min="6" max="11" width="7" style="6" bestFit="1" customWidth="1"/>
    <col min="12" max="12" width="9.7109375" style="6" bestFit="1" customWidth="1"/>
    <col min="13" max="13" width="7.140625" style="6" customWidth="1"/>
    <col min="14" max="14" width="7.5703125" style="6" customWidth="1"/>
  </cols>
  <sheetData>
    <row r="1" spans="1:14" ht="16.5" thickBot="1" x14ac:dyDescent="0.3">
      <c r="A1" s="3" t="s">
        <v>0</v>
      </c>
      <c r="B1" s="4" t="s">
        <v>24</v>
      </c>
      <c r="C1" s="6" t="s">
        <v>25</v>
      </c>
      <c r="D1" s="6" t="s">
        <v>34</v>
      </c>
      <c r="E1" s="16" t="s">
        <v>28</v>
      </c>
      <c r="F1" s="14">
        <v>2003</v>
      </c>
      <c r="G1" s="14">
        <v>2004</v>
      </c>
      <c r="H1" s="14">
        <v>2005</v>
      </c>
      <c r="I1" s="14">
        <v>2006</v>
      </c>
      <c r="J1" s="14">
        <v>2007</v>
      </c>
      <c r="K1" s="15">
        <v>2008</v>
      </c>
      <c r="L1" s="14" t="s">
        <v>35</v>
      </c>
      <c r="M1" s="14" t="s">
        <v>36</v>
      </c>
      <c r="N1" s="15" t="s">
        <v>37</v>
      </c>
    </row>
    <row r="2" spans="1:14" x14ac:dyDescent="0.25">
      <c r="A2" s="3" t="s">
        <v>1</v>
      </c>
      <c r="B2" s="5">
        <v>5.9</v>
      </c>
      <c r="E2" s="17" t="s">
        <v>30</v>
      </c>
      <c r="F2" s="9"/>
      <c r="G2" s="10">
        <f>D6</f>
        <v>0.93772893772893773</v>
      </c>
      <c r="H2" s="10">
        <f>D10</f>
        <v>0.94039735099337751</v>
      </c>
      <c r="I2" s="10">
        <f>D14</f>
        <v>0.93693693693693703</v>
      </c>
      <c r="J2" s="10">
        <f>D18</f>
        <v>0.91542288557213913</v>
      </c>
      <c r="K2" s="11">
        <f>D22</f>
        <v>0.87763713080168781</v>
      </c>
      <c r="L2" s="10">
        <f>GEOMEAN(F2:K2)</f>
        <v>0.92131292968169032</v>
      </c>
      <c r="M2" s="10">
        <f>MIN(F2:K2)</f>
        <v>0.87763713080168781</v>
      </c>
      <c r="N2" s="11">
        <f>MAX(F2:K2)</f>
        <v>0.94039735099337751</v>
      </c>
    </row>
    <row r="3" spans="1:14" x14ac:dyDescent="0.25">
      <c r="A3" s="3" t="s">
        <v>2</v>
      </c>
      <c r="B3" s="5">
        <v>6.6</v>
      </c>
      <c r="C3" s="7">
        <f>AVERAGE(B2:B5)</f>
        <v>6.4250000000000007</v>
      </c>
      <c r="D3" s="8">
        <f>B3/C3</f>
        <v>1.027237354085603</v>
      </c>
      <c r="E3" s="17" t="s">
        <v>31</v>
      </c>
      <c r="F3" s="10">
        <f t="shared" ref="F3:F5" si="0">D3</f>
        <v>1.027237354085603</v>
      </c>
      <c r="G3" s="10">
        <f t="shared" ref="G3:G5" si="1">D7</f>
        <v>1.0179211469534051</v>
      </c>
      <c r="H3" s="10">
        <f t="shared" ref="H3:H5" si="2">D11</f>
        <v>0.99676375404530748</v>
      </c>
      <c r="I3" s="10">
        <f t="shared" ref="I3:I5" si="3">D15</f>
        <v>0.97701149425287359</v>
      </c>
      <c r="J3" s="10">
        <f t="shared" ref="J3:J5" si="4">D19</f>
        <v>0.97169811320754729</v>
      </c>
      <c r="K3" s="11"/>
      <c r="L3" s="10">
        <f t="shared" ref="L3:L5" si="5">GEOMEAN(F3:K3)</f>
        <v>0.99788763671017722</v>
      </c>
      <c r="M3" s="10">
        <f t="shared" ref="M3:M5" si="6">MIN(F3:K3)</f>
        <v>0.97169811320754729</v>
      </c>
      <c r="N3" s="11">
        <f t="shared" ref="N3:N5" si="7">MAX(F3:K3)</f>
        <v>1.027237354085603</v>
      </c>
    </row>
    <row r="4" spans="1:14" x14ac:dyDescent="0.25">
      <c r="A4" s="3" t="s">
        <v>3</v>
      </c>
      <c r="B4" s="5">
        <v>6.6</v>
      </c>
      <c r="C4" s="7">
        <f t="shared" ref="C4:C22" si="8">AVERAGE(B3:B6)</f>
        <v>6.5499999999999989</v>
      </c>
      <c r="D4" s="8">
        <f t="shared" ref="D4:D22" si="9">B4/C4</f>
        <v>1.0076335877862597</v>
      </c>
      <c r="E4" s="17" t="s">
        <v>32</v>
      </c>
      <c r="F4" s="10">
        <f t="shared" si="0"/>
        <v>1.0076335877862597</v>
      </c>
      <c r="G4" s="10">
        <f t="shared" si="1"/>
        <v>1.0069930069930069</v>
      </c>
      <c r="H4" s="10">
        <f t="shared" si="2"/>
        <v>1.0379746835443038</v>
      </c>
      <c r="I4" s="10">
        <f t="shared" si="3"/>
        <v>1.0055248618784529</v>
      </c>
      <c r="J4" s="10">
        <f t="shared" si="4"/>
        <v>1.036697247706422</v>
      </c>
      <c r="K4" s="11"/>
      <c r="L4" s="10">
        <f t="shared" si="5"/>
        <v>1.0188543921635476</v>
      </c>
      <c r="M4" s="10">
        <f t="shared" si="6"/>
        <v>1.0055248618784529</v>
      </c>
      <c r="N4" s="11">
        <f t="shared" si="7"/>
        <v>1.0379746835443038</v>
      </c>
    </row>
    <row r="5" spans="1:14" ht="16.5" thickBot="1" x14ac:dyDescent="0.3">
      <c r="A5" s="3" t="s">
        <v>4</v>
      </c>
      <c r="B5" s="5">
        <v>6.6</v>
      </c>
      <c r="C5" s="7">
        <f t="shared" si="8"/>
        <v>6.6750000000000007</v>
      </c>
      <c r="D5" s="8">
        <f t="shared" si="9"/>
        <v>0.98876404494382009</v>
      </c>
      <c r="E5" s="18" t="s">
        <v>33</v>
      </c>
      <c r="F5" s="12">
        <f t="shared" si="0"/>
        <v>0.98876404494382009</v>
      </c>
      <c r="G5" s="12">
        <f t="shared" si="1"/>
        <v>0.98630136986301375</v>
      </c>
      <c r="H5" s="12">
        <f t="shared" si="2"/>
        <v>0.97530864197530853</v>
      </c>
      <c r="I5" s="12">
        <f t="shared" si="3"/>
        <v>0.98947368421052639</v>
      </c>
      <c r="J5" s="12">
        <f t="shared" si="4"/>
        <v>1.0242825607064019</v>
      </c>
      <c r="K5" s="13"/>
      <c r="L5" s="12">
        <f t="shared" si="5"/>
        <v>0.99269007597872616</v>
      </c>
      <c r="M5" s="12">
        <f t="shared" si="6"/>
        <v>0.97530864197530853</v>
      </c>
      <c r="N5" s="13">
        <f t="shared" si="7"/>
        <v>1.0242825607064019</v>
      </c>
    </row>
    <row r="6" spans="1:14" x14ac:dyDescent="0.25">
      <c r="A6" s="3" t="s">
        <v>5</v>
      </c>
      <c r="B6" s="5">
        <v>6.4</v>
      </c>
      <c r="C6" s="7">
        <f t="shared" si="8"/>
        <v>6.8250000000000002</v>
      </c>
      <c r="D6" s="8">
        <f t="shared" si="9"/>
        <v>0.93772893772893773</v>
      </c>
    </row>
    <row r="7" spans="1:14" x14ac:dyDescent="0.25">
      <c r="A7" s="3" t="s">
        <v>6</v>
      </c>
      <c r="B7" s="5">
        <v>7.1</v>
      </c>
      <c r="C7" s="7">
        <f t="shared" si="8"/>
        <v>6.9749999999999996</v>
      </c>
      <c r="D7" s="8">
        <f t="shared" si="9"/>
        <v>1.0179211469534051</v>
      </c>
    </row>
    <row r="8" spans="1:14" x14ac:dyDescent="0.25">
      <c r="A8" s="3" t="s">
        <v>7</v>
      </c>
      <c r="B8" s="5">
        <v>7.2</v>
      </c>
      <c r="C8" s="7">
        <f t="shared" si="8"/>
        <v>7.15</v>
      </c>
      <c r="D8" s="8">
        <f t="shared" si="9"/>
        <v>1.0069930069930069</v>
      </c>
    </row>
    <row r="9" spans="1:14" x14ac:dyDescent="0.25">
      <c r="A9" s="3" t="s">
        <v>8</v>
      </c>
      <c r="B9" s="5">
        <v>7.2</v>
      </c>
      <c r="C9" s="7">
        <f t="shared" si="8"/>
        <v>7.3</v>
      </c>
      <c r="D9" s="8">
        <f t="shared" si="9"/>
        <v>0.98630136986301375</v>
      </c>
    </row>
    <row r="10" spans="1:14" x14ac:dyDescent="0.25">
      <c r="A10" s="3" t="s">
        <v>9</v>
      </c>
      <c r="B10" s="5">
        <v>7.1</v>
      </c>
      <c r="C10" s="7">
        <f t="shared" si="8"/>
        <v>7.55</v>
      </c>
      <c r="D10" s="8">
        <f t="shared" si="9"/>
        <v>0.94039735099337751</v>
      </c>
    </row>
    <row r="11" spans="1:14" x14ac:dyDescent="0.25">
      <c r="A11" s="3" t="s">
        <v>10</v>
      </c>
      <c r="B11" s="5">
        <v>7.7</v>
      </c>
      <c r="C11" s="7">
        <f t="shared" si="8"/>
        <v>7.7249999999999996</v>
      </c>
      <c r="D11" s="8">
        <f t="shared" si="9"/>
        <v>0.99676375404530748</v>
      </c>
    </row>
    <row r="12" spans="1:14" x14ac:dyDescent="0.25">
      <c r="A12" s="3" t="s">
        <v>11</v>
      </c>
      <c r="B12" s="5">
        <v>8.1999999999999993</v>
      </c>
      <c r="C12" s="7">
        <f t="shared" si="8"/>
        <v>7.8999999999999995</v>
      </c>
      <c r="D12" s="8">
        <f t="shared" si="9"/>
        <v>1.0379746835443038</v>
      </c>
    </row>
    <row r="13" spans="1:14" x14ac:dyDescent="0.25">
      <c r="A13" s="3" t="s">
        <v>12</v>
      </c>
      <c r="B13" s="5">
        <v>7.9</v>
      </c>
      <c r="C13" s="7">
        <f t="shared" si="8"/>
        <v>8.1000000000000014</v>
      </c>
      <c r="D13" s="8">
        <f t="shared" si="9"/>
        <v>0.97530864197530853</v>
      </c>
    </row>
    <row r="14" spans="1:14" x14ac:dyDescent="0.25">
      <c r="A14" s="3" t="s">
        <v>13</v>
      </c>
      <c r="B14" s="5">
        <v>7.8</v>
      </c>
      <c r="C14" s="7">
        <f t="shared" si="8"/>
        <v>8.3249999999999993</v>
      </c>
      <c r="D14" s="8">
        <f t="shared" si="9"/>
        <v>0.93693693693693703</v>
      </c>
    </row>
    <row r="15" spans="1:14" x14ac:dyDescent="0.25">
      <c r="A15" s="3" t="s">
        <v>14</v>
      </c>
      <c r="B15" s="5">
        <v>8.5</v>
      </c>
      <c r="C15" s="7">
        <f t="shared" si="8"/>
        <v>8.6999999999999993</v>
      </c>
      <c r="D15" s="8">
        <f t="shared" si="9"/>
        <v>0.97701149425287359</v>
      </c>
    </row>
    <row r="16" spans="1:14" x14ac:dyDescent="0.25">
      <c r="A16" s="3" t="s">
        <v>15</v>
      </c>
      <c r="B16" s="5">
        <v>9.1</v>
      </c>
      <c r="C16" s="7">
        <f t="shared" si="8"/>
        <v>9.0500000000000007</v>
      </c>
      <c r="D16" s="8">
        <f t="shared" si="9"/>
        <v>1.0055248618784529</v>
      </c>
    </row>
    <row r="17" spans="1:4" x14ac:dyDescent="0.25">
      <c r="A17" s="3" t="s">
        <v>16</v>
      </c>
      <c r="B17" s="5">
        <v>9.4</v>
      </c>
      <c r="C17" s="7">
        <f t="shared" si="8"/>
        <v>9.5</v>
      </c>
      <c r="D17" s="8">
        <f t="shared" si="9"/>
        <v>0.98947368421052639</v>
      </c>
    </row>
    <row r="18" spans="1:4" x14ac:dyDescent="0.25">
      <c r="A18" s="3" t="s">
        <v>17</v>
      </c>
      <c r="B18" s="5">
        <v>9.1999999999999993</v>
      </c>
      <c r="C18" s="7">
        <f t="shared" si="8"/>
        <v>10.050000000000001</v>
      </c>
      <c r="D18" s="8">
        <f t="shared" si="9"/>
        <v>0.91542288557213913</v>
      </c>
    </row>
    <row r="19" spans="1:4" x14ac:dyDescent="0.25">
      <c r="A19" s="3" t="s">
        <v>18</v>
      </c>
      <c r="B19" s="5">
        <v>10.3</v>
      </c>
      <c r="C19" s="7">
        <f t="shared" si="8"/>
        <v>10.6</v>
      </c>
      <c r="D19" s="8">
        <f t="shared" si="9"/>
        <v>0.97169811320754729</v>
      </c>
    </row>
    <row r="20" spans="1:4" x14ac:dyDescent="0.25">
      <c r="A20" s="3" t="s">
        <v>19</v>
      </c>
      <c r="B20" s="5">
        <v>11.3</v>
      </c>
      <c r="C20" s="7">
        <f t="shared" si="8"/>
        <v>10.9</v>
      </c>
      <c r="D20" s="8">
        <f t="shared" si="9"/>
        <v>1.036697247706422</v>
      </c>
    </row>
    <row r="21" spans="1:4" x14ac:dyDescent="0.25">
      <c r="A21" s="3" t="s">
        <v>20</v>
      </c>
      <c r="B21" s="5">
        <v>11.6</v>
      </c>
      <c r="C21" s="7">
        <f t="shared" si="8"/>
        <v>11.324999999999999</v>
      </c>
      <c r="D21" s="8">
        <f t="shared" si="9"/>
        <v>1.0242825607064019</v>
      </c>
    </row>
    <row r="22" spans="1:4" x14ac:dyDescent="0.25">
      <c r="A22" s="3" t="s">
        <v>21</v>
      </c>
      <c r="B22" s="5">
        <v>10.4</v>
      </c>
      <c r="C22" s="7">
        <f t="shared" si="8"/>
        <v>11.85</v>
      </c>
      <c r="D22" s="8">
        <f t="shared" si="9"/>
        <v>0.87763713080168781</v>
      </c>
    </row>
    <row r="23" spans="1:4" x14ac:dyDescent="0.25">
      <c r="A23" s="3" t="s">
        <v>22</v>
      </c>
      <c r="B23" s="5">
        <v>12</v>
      </c>
      <c r="C23" s="7"/>
    </row>
    <row r="24" spans="1:4" x14ac:dyDescent="0.25">
      <c r="A24" s="3" t="s">
        <v>23</v>
      </c>
      <c r="B24" s="5">
        <v>13.4</v>
      </c>
      <c r="C24" s="7"/>
    </row>
  </sheetData>
  <pageMargins left="0.7" right="0.7" top="0.75" bottom="0.75" header="0.3" footer="0.3"/>
  <ignoredErrors>
    <ignoredError sqref="C3:C22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sqref="A1:D24"/>
    </sheetView>
  </sheetViews>
  <sheetFormatPr defaultRowHeight="15.75" x14ac:dyDescent="0.25"/>
  <cols>
    <col min="1" max="1" width="9.5703125" style="1" customWidth="1"/>
    <col min="2" max="2" width="6.42578125" style="1" bestFit="1" customWidth="1"/>
    <col min="3" max="3" width="4.28515625" style="1" bestFit="1" customWidth="1"/>
    <col min="4" max="4" width="6.28515625" style="2" bestFit="1" customWidth="1"/>
    <col min="5" max="5" width="7.5703125" style="6" bestFit="1" customWidth="1"/>
    <col min="6" max="6" width="7" style="6" bestFit="1" customWidth="1"/>
    <col min="7" max="7" width="6.42578125" style="6" bestFit="1" customWidth="1"/>
    <col min="9" max="9" width="11.28515625" bestFit="1" customWidth="1"/>
  </cols>
  <sheetData>
    <row r="1" spans="1:9" x14ac:dyDescent="0.25">
      <c r="A1" s="3" t="s">
        <v>29</v>
      </c>
      <c r="B1" s="3" t="s">
        <v>28</v>
      </c>
      <c r="C1" s="3" t="s">
        <v>0</v>
      </c>
      <c r="D1" s="4" t="s">
        <v>24</v>
      </c>
      <c r="E1" s="6" t="s">
        <v>25</v>
      </c>
      <c r="F1" s="6" t="s">
        <v>26</v>
      </c>
      <c r="G1" s="6" t="s">
        <v>27</v>
      </c>
      <c r="I1" t="s">
        <v>38</v>
      </c>
    </row>
    <row r="2" spans="1:9" x14ac:dyDescent="0.25">
      <c r="A2" s="3" t="s">
        <v>1</v>
      </c>
      <c r="B2" s="3">
        <v>2003</v>
      </c>
      <c r="C2" s="3" t="s">
        <v>30</v>
      </c>
      <c r="D2" s="5">
        <v>5.9</v>
      </c>
      <c r="I2" s="19">
        <v>0.98288543970926656</v>
      </c>
    </row>
    <row r="3" spans="1:9" x14ac:dyDescent="0.25">
      <c r="A3" s="3" t="s">
        <v>2</v>
      </c>
      <c r="B3" s="3">
        <v>2003</v>
      </c>
      <c r="C3" s="3" t="s">
        <v>31</v>
      </c>
      <c r="D3" s="5">
        <v>6.6</v>
      </c>
      <c r="E3" s="7">
        <f>AVERAGE(D2:D5)</f>
        <v>6.4250000000000007</v>
      </c>
      <c r="F3" s="8">
        <f>D3/E3</f>
        <v>1.027237354085603</v>
      </c>
      <c r="G3" s="7">
        <f>D3-E3</f>
        <v>0.17499999999999893</v>
      </c>
    </row>
    <row r="4" spans="1:9" x14ac:dyDescent="0.25">
      <c r="A4" s="3" t="s">
        <v>3</v>
      </c>
      <c r="B4" s="3">
        <v>2003</v>
      </c>
      <c r="C4" s="3" t="s">
        <v>32</v>
      </c>
      <c r="D4" s="5">
        <v>6.6</v>
      </c>
      <c r="E4" s="7">
        <f t="shared" ref="E4:E22" si="0">AVERAGE(D3:D6)</f>
        <v>6.5499999999999989</v>
      </c>
      <c r="F4" s="8">
        <f t="shared" ref="F4:F22" si="1">D4/E4</f>
        <v>1.0076335877862597</v>
      </c>
      <c r="G4" s="7">
        <f t="shared" ref="G4:G22" si="2">D4-E4</f>
        <v>5.0000000000000711E-2</v>
      </c>
    </row>
    <row r="5" spans="1:9" x14ac:dyDescent="0.25">
      <c r="A5" s="3" t="s">
        <v>4</v>
      </c>
      <c r="B5" s="3">
        <v>2003</v>
      </c>
      <c r="C5" s="3" t="s">
        <v>33</v>
      </c>
      <c r="D5" s="5">
        <v>6.6</v>
      </c>
      <c r="E5" s="7">
        <f t="shared" si="0"/>
        <v>6.6750000000000007</v>
      </c>
      <c r="F5" s="8">
        <f t="shared" si="1"/>
        <v>0.98876404494382009</v>
      </c>
      <c r="G5" s="7">
        <f t="shared" si="2"/>
        <v>-7.5000000000001066E-2</v>
      </c>
    </row>
    <row r="6" spans="1:9" x14ac:dyDescent="0.25">
      <c r="A6" s="3" t="s">
        <v>5</v>
      </c>
      <c r="B6" s="3">
        <v>2004</v>
      </c>
      <c r="C6" s="3" t="s">
        <v>30</v>
      </c>
      <c r="D6" s="5">
        <v>6.4</v>
      </c>
      <c r="E6" s="7">
        <f t="shared" si="0"/>
        <v>6.8250000000000002</v>
      </c>
      <c r="F6" s="8">
        <f t="shared" si="1"/>
        <v>0.93772893772893773</v>
      </c>
      <c r="G6" s="7">
        <f t="shared" si="2"/>
        <v>-0.42499999999999982</v>
      </c>
    </row>
    <row r="7" spans="1:9" x14ac:dyDescent="0.25">
      <c r="A7" s="3" t="s">
        <v>6</v>
      </c>
      <c r="B7" s="3">
        <v>2004</v>
      </c>
      <c r="C7" s="3" t="s">
        <v>31</v>
      </c>
      <c r="D7" s="5">
        <v>7.1</v>
      </c>
      <c r="E7" s="7">
        <f t="shared" si="0"/>
        <v>6.9749999999999996</v>
      </c>
      <c r="F7" s="8">
        <f t="shared" si="1"/>
        <v>1.0179211469534051</v>
      </c>
      <c r="G7" s="7">
        <f t="shared" si="2"/>
        <v>0.125</v>
      </c>
    </row>
    <row r="8" spans="1:9" x14ac:dyDescent="0.25">
      <c r="A8" s="3" t="s">
        <v>7</v>
      </c>
      <c r="B8" s="3">
        <v>2004</v>
      </c>
      <c r="C8" s="3" t="s">
        <v>32</v>
      </c>
      <c r="D8" s="5">
        <v>7.2</v>
      </c>
      <c r="E8" s="7">
        <f t="shared" si="0"/>
        <v>7.15</v>
      </c>
      <c r="F8" s="8">
        <f t="shared" si="1"/>
        <v>1.0069930069930069</v>
      </c>
      <c r="G8" s="7">
        <f t="shared" si="2"/>
        <v>4.9999999999999822E-2</v>
      </c>
    </row>
    <row r="9" spans="1:9" x14ac:dyDescent="0.25">
      <c r="A9" s="3" t="s">
        <v>8</v>
      </c>
      <c r="B9" s="3">
        <v>2004</v>
      </c>
      <c r="C9" s="3" t="s">
        <v>33</v>
      </c>
      <c r="D9" s="5">
        <v>7.2</v>
      </c>
      <c r="E9" s="7">
        <f t="shared" si="0"/>
        <v>7.3</v>
      </c>
      <c r="F9" s="8">
        <f t="shared" si="1"/>
        <v>0.98630136986301375</v>
      </c>
      <c r="G9" s="7">
        <f t="shared" si="2"/>
        <v>-9.9999999999999645E-2</v>
      </c>
    </row>
    <row r="10" spans="1:9" x14ac:dyDescent="0.25">
      <c r="A10" s="3" t="s">
        <v>9</v>
      </c>
      <c r="B10" s="3">
        <v>2005</v>
      </c>
      <c r="C10" s="3" t="s">
        <v>30</v>
      </c>
      <c r="D10" s="5">
        <v>7.1</v>
      </c>
      <c r="E10" s="7">
        <f t="shared" si="0"/>
        <v>7.55</v>
      </c>
      <c r="F10" s="8">
        <f t="shared" si="1"/>
        <v>0.94039735099337751</v>
      </c>
      <c r="G10" s="7">
        <f t="shared" si="2"/>
        <v>-0.45000000000000018</v>
      </c>
    </row>
    <row r="11" spans="1:9" x14ac:dyDescent="0.25">
      <c r="A11" s="3" t="s">
        <v>10</v>
      </c>
      <c r="B11" s="3">
        <v>2005</v>
      </c>
      <c r="C11" s="3" t="s">
        <v>31</v>
      </c>
      <c r="D11" s="5">
        <v>7.7</v>
      </c>
      <c r="E11" s="7">
        <f t="shared" si="0"/>
        <v>7.7249999999999996</v>
      </c>
      <c r="F11" s="8">
        <f t="shared" si="1"/>
        <v>0.99676375404530748</v>
      </c>
      <c r="G11" s="7">
        <f t="shared" si="2"/>
        <v>-2.4999999999999467E-2</v>
      </c>
    </row>
    <row r="12" spans="1:9" x14ac:dyDescent="0.25">
      <c r="A12" s="3" t="s">
        <v>11</v>
      </c>
      <c r="B12" s="3">
        <v>2005</v>
      </c>
      <c r="C12" s="3" t="s">
        <v>32</v>
      </c>
      <c r="D12" s="5">
        <v>8.1999999999999993</v>
      </c>
      <c r="E12" s="7">
        <f t="shared" si="0"/>
        <v>7.8999999999999995</v>
      </c>
      <c r="F12" s="8">
        <f t="shared" si="1"/>
        <v>1.0379746835443038</v>
      </c>
      <c r="G12" s="7">
        <f t="shared" si="2"/>
        <v>0.29999999999999982</v>
      </c>
    </row>
    <row r="13" spans="1:9" x14ac:dyDescent="0.25">
      <c r="A13" s="3" t="s">
        <v>12</v>
      </c>
      <c r="B13" s="3">
        <v>2005</v>
      </c>
      <c r="C13" s="3" t="s">
        <v>33</v>
      </c>
      <c r="D13" s="5">
        <v>7.9</v>
      </c>
      <c r="E13" s="7">
        <f t="shared" si="0"/>
        <v>8.1000000000000014</v>
      </c>
      <c r="F13" s="8">
        <f t="shared" si="1"/>
        <v>0.97530864197530853</v>
      </c>
      <c r="G13" s="7">
        <f t="shared" si="2"/>
        <v>-0.20000000000000107</v>
      </c>
    </row>
    <row r="14" spans="1:9" x14ac:dyDescent="0.25">
      <c r="A14" s="3" t="s">
        <v>13</v>
      </c>
      <c r="B14" s="3">
        <v>2006</v>
      </c>
      <c r="C14" s="3" t="s">
        <v>30</v>
      </c>
      <c r="D14" s="5">
        <v>7.8</v>
      </c>
      <c r="E14" s="7">
        <f t="shared" si="0"/>
        <v>8.3249999999999993</v>
      </c>
      <c r="F14" s="8">
        <f t="shared" si="1"/>
        <v>0.93693693693693703</v>
      </c>
      <c r="G14" s="7">
        <f t="shared" si="2"/>
        <v>-0.52499999999999947</v>
      </c>
    </row>
    <row r="15" spans="1:9" x14ac:dyDescent="0.25">
      <c r="A15" s="3" t="s">
        <v>14</v>
      </c>
      <c r="B15" s="3">
        <v>2006</v>
      </c>
      <c r="C15" s="3" t="s">
        <v>31</v>
      </c>
      <c r="D15" s="5">
        <v>8.5</v>
      </c>
      <c r="E15" s="7">
        <f t="shared" si="0"/>
        <v>8.6999999999999993</v>
      </c>
      <c r="F15" s="8">
        <f t="shared" si="1"/>
        <v>0.97701149425287359</v>
      </c>
      <c r="G15" s="7">
        <f t="shared" si="2"/>
        <v>-0.19999999999999929</v>
      </c>
    </row>
    <row r="16" spans="1:9" x14ac:dyDescent="0.25">
      <c r="A16" s="3" t="s">
        <v>15</v>
      </c>
      <c r="B16" s="3">
        <v>2006</v>
      </c>
      <c r="C16" s="3" t="s">
        <v>32</v>
      </c>
      <c r="D16" s="5">
        <v>9.1</v>
      </c>
      <c r="E16" s="7">
        <f t="shared" si="0"/>
        <v>9.0500000000000007</v>
      </c>
      <c r="F16" s="8">
        <f t="shared" si="1"/>
        <v>1.0055248618784529</v>
      </c>
      <c r="G16" s="7">
        <f t="shared" si="2"/>
        <v>4.9999999999998934E-2</v>
      </c>
    </row>
    <row r="17" spans="1:7" x14ac:dyDescent="0.25">
      <c r="A17" s="3" t="s">
        <v>16</v>
      </c>
      <c r="B17" s="3">
        <v>2006</v>
      </c>
      <c r="C17" s="3" t="s">
        <v>33</v>
      </c>
      <c r="D17" s="5">
        <v>9.4</v>
      </c>
      <c r="E17" s="7">
        <f t="shared" si="0"/>
        <v>9.5</v>
      </c>
      <c r="F17" s="8">
        <f t="shared" si="1"/>
        <v>0.98947368421052639</v>
      </c>
      <c r="G17" s="7">
        <f t="shared" si="2"/>
        <v>-9.9999999999999645E-2</v>
      </c>
    </row>
    <row r="18" spans="1:7" x14ac:dyDescent="0.25">
      <c r="A18" s="3" t="s">
        <v>17</v>
      </c>
      <c r="B18" s="3">
        <v>2007</v>
      </c>
      <c r="C18" s="3" t="s">
        <v>30</v>
      </c>
      <c r="D18" s="5">
        <v>9.1999999999999993</v>
      </c>
      <c r="E18" s="7">
        <f t="shared" si="0"/>
        <v>10.050000000000001</v>
      </c>
      <c r="F18" s="8">
        <f t="shared" si="1"/>
        <v>0.91542288557213913</v>
      </c>
      <c r="G18" s="7">
        <f t="shared" si="2"/>
        <v>-0.85000000000000142</v>
      </c>
    </row>
    <row r="19" spans="1:7" x14ac:dyDescent="0.25">
      <c r="A19" s="3" t="s">
        <v>18</v>
      </c>
      <c r="B19" s="3">
        <v>2007</v>
      </c>
      <c r="C19" s="3" t="s">
        <v>31</v>
      </c>
      <c r="D19" s="5">
        <v>10.3</v>
      </c>
      <c r="E19" s="7">
        <f t="shared" si="0"/>
        <v>10.6</v>
      </c>
      <c r="F19" s="8">
        <f t="shared" si="1"/>
        <v>0.97169811320754729</v>
      </c>
      <c r="G19" s="7">
        <f t="shared" si="2"/>
        <v>-0.29999999999999893</v>
      </c>
    </row>
    <row r="20" spans="1:7" x14ac:dyDescent="0.25">
      <c r="A20" s="3" t="s">
        <v>19</v>
      </c>
      <c r="B20" s="3">
        <v>2007</v>
      </c>
      <c r="C20" s="3" t="s">
        <v>32</v>
      </c>
      <c r="D20" s="5">
        <v>11.3</v>
      </c>
      <c r="E20" s="7">
        <f t="shared" si="0"/>
        <v>10.9</v>
      </c>
      <c r="F20" s="8">
        <f t="shared" si="1"/>
        <v>1.036697247706422</v>
      </c>
      <c r="G20" s="7">
        <f t="shared" si="2"/>
        <v>0.40000000000000036</v>
      </c>
    </row>
    <row r="21" spans="1:7" x14ac:dyDescent="0.25">
      <c r="A21" s="3" t="s">
        <v>20</v>
      </c>
      <c r="B21" s="3">
        <v>2007</v>
      </c>
      <c r="C21" s="3" t="s">
        <v>33</v>
      </c>
      <c r="D21" s="5">
        <v>11.6</v>
      </c>
      <c r="E21" s="7">
        <f t="shared" si="0"/>
        <v>11.324999999999999</v>
      </c>
      <c r="F21" s="8">
        <f t="shared" si="1"/>
        <v>1.0242825607064019</v>
      </c>
      <c r="G21" s="7">
        <f t="shared" si="2"/>
        <v>0.27500000000000036</v>
      </c>
    </row>
    <row r="22" spans="1:7" x14ac:dyDescent="0.25">
      <c r="A22" s="3" t="s">
        <v>21</v>
      </c>
      <c r="B22" s="3">
        <v>2008</v>
      </c>
      <c r="C22" s="3" t="s">
        <v>30</v>
      </c>
      <c r="D22" s="5">
        <v>10.4</v>
      </c>
      <c r="E22" s="7">
        <f t="shared" si="0"/>
        <v>11.85</v>
      </c>
      <c r="F22" s="8">
        <f t="shared" si="1"/>
        <v>0.87763713080168781</v>
      </c>
      <c r="G22" s="7">
        <f t="shared" si="2"/>
        <v>-1.4499999999999993</v>
      </c>
    </row>
    <row r="23" spans="1:7" x14ac:dyDescent="0.25">
      <c r="A23" s="3" t="s">
        <v>22</v>
      </c>
      <c r="B23" s="3">
        <v>2008</v>
      </c>
      <c r="C23" s="3" t="s">
        <v>31</v>
      </c>
      <c r="D23" s="5">
        <v>12</v>
      </c>
      <c r="E23" s="7"/>
    </row>
    <row r="24" spans="1:7" x14ac:dyDescent="0.25">
      <c r="A24" s="3" t="s">
        <v>23</v>
      </c>
      <c r="B24" s="3">
        <v>2008</v>
      </c>
      <c r="C24" s="3" t="s">
        <v>32</v>
      </c>
      <c r="D24" s="5">
        <v>13.4</v>
      </c>
      <c r="E24" s="7"/>
    </row>
    <row r="25" spans="1:7" x14ac:dyDescent="0.25">
      <c r="C25" s="3"/>
    </row>
  </sheetData>
  <pageMargins left="0.7" right="0.7" top="0.75" bottom="0.75" header="0.3" footer="0.3"/>
  <ignoredErrors>
    <ignoredError sqref="E3:E2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8" workbookViewId="0">
      <selection activeCell="D1" sqref="D1:D24"/>
    </sheetView>
  </sheetViews>
  <sheetFormatPr defaultRowHeight="15" x14ac:dyDescent="0.25"/>
  <sheetData>
    <row r="1" spans="1:4" ht="15.75" x14ac:dyDescent="0.25">
      <c r="A1" s="3" t="s">
        <v>29</v>
      </c>
      <c r="B1" s="3" t="s">
        <v>28</v>
      </c>
      <c r="C1" s="3" t="s">
        <v>0</v>
      </c>
      <c r="D1" s="4" t="s">
        <v>24</v>
      </c>
    </row>
    <row r="2" spans="1:4" ht="31.5" x14ac:dyDescent="0.25">
      <c r="A2" s="3" t="s">
        <v>1</v>
      </c>
      <c r="B2" s="3">
        <v>2003</v>
      </c>
      <c r="C2" s="3" t="s">
        <v>30</v>
      </c>
      <c r="D2" s="5">
        <v>5.9</v>
      </c>
    </row>
    <row r="3" spans="1:4" ht="31.5" x14ac:dyDescent="0.25">
      <c r="A3" s="3" t="s">
        <v>2</v>
      </c>
      <c r="B3" s="3">
        <v>2003</v>
      </c>
      <c r="C3" s="3" t="s">
        <v>31</v>
      </c>
      <c r="D3" s="5">
        <v>6.6</v>
      </c>
    </row>
    <row r="4" spans="1:4" ht="31.5" x14ac:dyDescent="0.25">
      <c r="A4" s="3" t="s">
        <v>3</v>
      </c>
      <c r="B4" s="3">
        <v>2003</v>
      </c>
      <c r="C4" s="3" t="s">
        <v>32</v>
      </c>
      <c r="D4" s="5">
        <v>6.6</v>
      </c>
    </row>
    <row r="5" spans="1:4" ht="31.5" x14ac:dyDescent="0.25">
      <c r="A5" s="3" t="s">
        <v>4</v>
      </c>
      <c r="B5" s="3">
        <v>2003</v>
      </c>
      <c r="C5" s="3" t="s">
        <v>33</v>
      </c>
      <c r="D5" s="5">
        <v>6.6</v>
      </c>
    </row>
    <row r="6" spans="1:4" ht="31.5" x14ac:dyDescent="0.25">
      <c r="A6" s="3" t="s">
        <v>5</v>
      </c>
      <c r="B6" s="3">
        <v>2004</v>
      </c>
      <c r="C6" s="3" t="s">
        <v>30</v>
      </c>
      <c r="D6" s="5">
        <v>6.4</v>
      </c>
    </row>
    <row r="7" spans="1:4" ht="31.5" x14ac:dyDescent="0.25">
      <c r="A7" s="3" t="s">
        <v>6</v>
      </c>
      <c r="B7" s="3">
        <v>2004</v>
      </c>
      <c r="C7" s="3" t="s">
        <v>31</v>
      </c>
      <c r="D7" s="5">
        <v>7.1</v>
      </c>
    </row>
    <row r="8" spans="1:4" ht="31.5" x14ac:dyDescent="0.25">
      <c r="A8" s="3" t="s">
        <v>7</v>
      </c>
      <c r="B8" s="3">
        <v>2004</v>
      </c>
      <c r="C8" s="3" t="s">
        <v>32</v>
      </c>
      <c r="D8" s="5">
        <v>7.2</v>
      </c>
    </row>
    <row r="9" spans="1:4" ht="31.5" x14ac:dyDescent="0.25">
      <c r="A9" s="3" t="s">
        <v>8</v>
      </c>
      <c r="B9" s="3">
        <v>2004</v>
      </c>
      <c r="C9" s="3" t="s">
        <v>33</v>
      </c>
      <c r="D9" s="5">
        <v>7.2</v>
      </c>
    </row>
    <row r="10" spans="1:4" ht="31.5" x14ac:dyDescent="0.25">
      <c r="A10" s="3" t="s">
        <v>9</v>
      </c>
      <c r="B10" s="3">
        <v>2005</v>
      </c>
      <c r="C10" s="3" t="s">
        <v>30</v>
      </c>
      <c r="D10" s="5">
        <v>7.1</v>
      </c>
    </row>
    <row r="11" spans="1:4" ht="31.5" x14ac:dyDescent="0.25">
      <c r="A11" s="3" t="s">
        <v>10</v>
      </c>
      <c r="B11" s="3">
        <v>2005</v>
      </c>
      <c r="C11" s="3" t="s">
        <v>31</v>
      </c>
      <c r="D11" s="5">
        <v>7.7</v>
      </c>
    </row>
    <row r="12" spans="1:4" ht="31.5" x14ac:dyDescent="0.25">
      <c r="A12" s="3" t="s">
        <v>11</v>
      </c>
      <c r="B12" s="3">
        <v>2005</v>
      </c>
      <c r="C12" s="3" t="s">
        <v>32</v>
      </c>
      <c r="D12" s="5">
        <v>8.1999999999999993</v>
      </c>
    </row>
    <row r="13" spans="1:4" ht="31.5" x14ac:dyDescent="0.25">
      <c r="A13" s="3" t="s">
        <v>12</v>
      </c>
      <c r="B13" s="3">
        <v>2005</v>
      </c>
      <c r="C13" s="3" t="s">
        <v>33</v>
      </c>
      <c r="D13" s="5">
        <v>7.9</v>
      </c>
    </row>
    <row r="14" spans="1:4" ht="31.5" x14ac:dyDescent="0.25">
      <c r="A14" s="3" t="s">
        <v>13</v>
      </c>
      <c r="B14" s="3">
        <v>2006</v>
      </c>
      <c r="C14" s="3" t="s">
        <v>30</v>
      </c>
      <c r="D14" s="5">
        <v>7.8</v>
      </c>
    </row>
    <row r="15" spans="1:4" ht="31.5" x14ac:dyDescent="0.25">
      <c r="A15" s="3" t="s">
        <v>14</v>
      </c>
      <c r="B15" s="3">
        <v>2006</v>
      </c>
      <c r="C15" s="3" t="s">
        <v>31</v>
      </c>
      <c r="D15" s="5">
        <v>8.5</v>
      </c>
    </row>
    <row r="16" spans="1:4" ht="31.5" x14ac:dyDescent="0.25">
      <c r="A16" s="3" t="s">
        <v>15</v>
      </c>
      <c r="B16" s="3">
        <v>2006</v>
      </c>
      <c r="C16" s="3" t="s">
        <v>32</v>
      </c>
      <c r="D16" s="5">
        <v>9.1</v>
      </c>
    </row>
    <row r="17" spans="1:4" ht="31.5" x14ac:dyDescent="0.25">
      <c r="A17" s="3" t="s">
        <v>16</v>
      </c>
      <c r="B17" s="3">
        <v>2006</v>
      </c>
      <c r="C17" s="3" t="s">
        <v>33</v>
      </c>
      <c r="D17" s="5">
        <v>9.4</v>
      </c>
    </row>
    <row r="18" spans="1:4" ht="31.5" x14ac:dyDescent="0.25">
      <c r="A18" s="3" t="s">
        <v>17</v>
      </c>
      <c r="B18" s="3">
        <v>2007</v>
      </c>
      <c r="C18" s="3" t="s">
        <v>30</v>
      </c>
      <c r="D18" s="5">
        <v>9.1999999999999993</v>
      </c>
    </row>
    <row r="19" spans="1:4" ht="31.5" x14ac:dyDescent="0.25">
      <c r="A19" s="3" t="s">
        <v>18</v>
      </c>
      <c r="B19" s="3">
        <v>2007</v>
      </c>
      <c r="C19" s="3" t="s">
        <v>31</v>
      </c>
      <c r="D19" s="5">
        <v>10.3</v>
      </c>
    </row>
    <row r="20" spans="1:4" ht="31.5" x14ac:dyDescent="0.25">
      <c r="A20" s="3" t="s">
        <v>19</v>
      </c>
      <c r="B20" s="3">
        <v>2007</v>
      </c>
      <c r="C20" s="3" t="s">
        <v>32</v>
      </c>
      <c r="D20" s="5">
        <v>11.3</v>
      </c>
    </row>
    <row r="21" spans="1:4" ht="31.5" x14ac:dyDescent="0.25">
      <c r="A21" s="3" t="s">
        <v>20</v>
      </c>
      <c r="B21" s="3">
        <v>2007</v>
      </c>
      <c r="C21" s="3" t="s">
        <v>33</v>
      </c>
      <c r="D21" s="5">
        <v>11.6</v>
      </c>
    </row>
    <row r="22" spans="1:4" ht="31.5" x14ac:dyDescent="0.25">
      <c r="A22" s="3" t="s">
        <v>21</v>
      </c>
      <c r="B22" s="3">
        <v>2008</v>
      </c>
      <c r="C22" s="3" t="s">
        <v>30</v>
      </c>
      <c r="D22" s="5">
        <v>10.4</v>
      </c>
    </row>
    <row r="23" spans="1:4" ht="31.5" x14ac:dyDescent="0.25">
      <c r="A23" s="3" t="s">
        <v>22</v>
      </c>
      <c r="B23" s="3">
        <v>2008</v>
      </c>
      <c r="C23" s="3" t="s">
        <v>31</v>
      </c>
      <c r="D23" s="5">
        <v>12</v>
      </c>
    </row>
    <row r="24" spans="1:4" ht="31.5" x14ac:dyDescent="0.25">
      <c r="A24" s="3" t="s">
        <v>23</v>
      </c>
      <c r="B24" s="3">
        <v>2008</v>
      </c>
      <c r="C24" s="3" t="s">
        <v>32</v>
      </c>
      <c r="D24" s="5">
        <v>13.4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16" sqref="A16:B22"/>
    </sheetView>
  </sheetViews>
  <sheetFormatPr defaultRowHeight="15" x14ac:dyDescent="0.25"/>
  <cols>
    <col min="1" max="1" width="27.5703125" customWidth="1"/>
    <col min="2" max="2" width="13.5703125" customWidth="1"/>
    <col min="3" max="3" width="19.85546875" customWidth="1"/>
    <col min="5" max="5" width="13.85546875" customWidth="1"/>
    <col min="6" max="6" width="16" customWidth="1"/>
  </cols>
  <sheetData>
    <row r="1" spans="1:9" ht="15.75" x14ac:dyDescent="0.25">
      <c r="A1" s="6" t="s">
        <v>50</v>
      </c>
      <c r="B1" s="6"/>
      <c r="C1" s="6"/>
      <c r="D1" s="6"/>
      <c r="E1" s="6"/>
      <c r="F1" s="6"/>
      <c r="G1" s="6"/>
      <c r="H1" s="6"/>
      <c r="I1" s="6"/>
    </row>
    <row r="2" spans="1:9" ht="16.5" thickBo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ht="15.75" x14ac:dyDescent="0.25">
      <c r="A3" s="22" t="s">
        <v>51</v>
      </c>
      <c r="B3" s="22"/>
      <c r="C3" s="6"/>
      <c r="D3" s="6"/>
      <c r="E3" s="6"/>
      <c r="F3" s="6"/>
      <c r="G3" s="6"/>
      <c r="H3" s="6"/>
      <c r="I3" s="6"/>
    </row>
    <row r="4" spans="1:9" ht="15.75" x14ac:dyDescent="0.25">
      <c r="A4" s="23" t="s">
        <v>52</v>
      </c>
      <c r="B4" s="30">
        <v>0.99251273510092075</v>
      </c>
      <c r="C4" s="6"/>
      <c r="D4" s="6"/>
      <c r="E4" s="6"/>
      <c r="F4" s="6"/>
      <c r="G4" s="6"/>
      <c r="H4" s="6"/>
      <c r="I4" s="6"/>
    </row>
    <row r="5" spans="1:9" ht="15.75" x14ac:dyDescent="0.25">
      <c r="A5" s="23" t="s">
        <v>53</v>
      </c>
      <c r="B5" s="30">
        <v>0.98508152933751059</v>
      </c>
      <c r="C5" s="6"/>
      <c r="D5" s="6"/>
      <c r="E5" s="6"/>
      <c r="F5" s="6"/>
      <c r="G5" s="6"/>
      <c r="H5" s="6"/>
      <c r="I5" s="6"/>
    </row>
    <row r="6" spans="1:9" ht="15.75" x14ac:dyDescent="0.25">
      <c r="A6" s="23" t="s">
        <v>54</v>
      </c>
      <c r="B6" s="30">
        <v>0.98069374384854313</v>
      </c>
      <c r="C6" s="6"/>
      <c r="D6" s="6"/>
      <c r="E6" s="6"/>
      <c r="F6" s="6"/>
      <c r="G6" s="6"/>
      <c r="H6" s="6"/>
      <c r="I6" s="6"/>
    </row>
    <row r="7" spans="1:9" ht="15.75" x14ac:dyDescent="0.25">
      <c r="A7" s="23" t="s">
        <v>55</v>
      </c>
      <c r="B7" s="30">
        <v>0.28556601194622511</v>
      </c>
      <c r="C7" s="6"/>
      <c r="D7" s="6"/>
      <c r="E7" s="6"/>
      <c r="F7" s="6"/>
      <c r="G7" s="6"/>
      <c r="H7" s="6"/>
      <c r="I7" s="6"/>
    </row>
    <row r="8" spans="1:9" ht="16.5" thickBot="1" x14ac:dyDescent="0.3">
      <c r="A8" s="24" t="s">
        <v>56</v>
      </c>
      <c r="B8" s="24">
        <v>23</v>
      </c>
      <c r="C8" s="6"/>
      <c r="D8" s="6"/>
      <c r="E8" s="6"/>
      <c r="F8" s="6"/>
      <c r="G8" s="6"/>
      <c r="H8" s="6"/>
      <c r="I8" s="6"/>
    </row>
    <row r="9" spans="1:9" ht="15.75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16.5" thickBot="1" x14ac:dyDescent="0.3">
      <c r="A10" s="6" t="s">
        <v>57</v>
      </c>
      <c r="B10" s="6"/>
      <c r="C10" s="6"/>
      <c r="D10" s="6"/>
      <c r="E10" s="6"/>
      <c r="F10" s="6"/>
      <c r="G10" s="6"/>
      <c r="H10" s="6"/>
      <c r="I10" s="6"/>
    </row>
    <row r="11" spans="1:9" ht="15.75" x14ac:dyDescent="0.25">
      <c r="A11" s="25"/>
      <c r="B11" s="25" t="s">
        <v>62</v>
      </c>
      <c r="C11" s="25" t="s">
        <v>63</v>
      </c>
      <c r="D11" s="25" t="s">
        <v>64</v>
      </c>
      <c r="E11" s="25" t="s">
        <v>65</v>
      </c>
      <c r="F11" s="25" t="s">
        <v>66</v>
      </c>
      <c r="G11" s="6"/>
      <c r="H11" s="6"/>
      <c r="I11" s="6"/>
    </row>
    <row r="12" spans="1:9" ht="15.75" x14ac:dyDescent="0.25">
      <c r="A12" s="23" t="s">
        <v>58</v>
      </c>
      <c r="B12" s="23">
        <v>5</v>
      </c>
      <c r="C12" s="26">
        <v>91.539771854480918</v>
      </c>
      <c r="D12" s="23">
        <v>18.307954370896184</v>
      </c>
      <c r="E12" s="23">
        <v>224.50539840982808</v>
      </c>
      <c r="F12" s="23">
        <v>6.7207336701596315E-15</v>
      </c>
      <c r="G12" s="6"/>
      <c r="H12" s="6"/>
      <c r="I12" s="6"/>
    </row>
    <row r="13" spans="1:9" ht="15.75" x14ac:dyDescent="0.25">
      <c r="A13" s="23" t="s">
        <v>59</v>
      </c>
      <c r="B13" s="23">
        <v>17</v>
      </c>
      <c r="C13" s="26">
        <v>1.3863151020408171</v>
      </c>
      <c r="D13" s="23">
        <v>8.1547947178871594E-2</v>
      </c>
      <c r="E13" s="23"/>
      <c r="F13" s="23"/>
      <c r="G13" s="6"/>
      <c r="H13" s="6"/>
      <c r="I13" s="6"/>
    </row>
    <row r="14" spans="1:9" ht="16.5" thickBot="1" x14ac:dyDescent="0.3">
      <c r="A14" s="24" t="s">
        <v>60</v>
      </c>
      <c r="B14" s="24">
        <v>22</v>
      </c>
      <c r="C14" s="27">
        <v>92.926086956521729</v>
      </c>
      <c r="D14" s="24"/>
      <c r="E14" s="24"/>
      <c r="F14" s="24"/>
      <c r="G14" s="6"/>
      <c r="H14" s="6"/>
      <c r="I14" s="6"/>
    </row>
    <row r="15" spans="1:9" ht="16.5" thickBo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15.75" x14ac:dyDescent="0.25">
      <c r="A16" s="25"/>
      <c r="B16" s="25" t="s">
        <v>67</v>
      </c>
      <c r="C16" s="25" t="s">
        <v>55</v>
      </c>
      <c r="D16" s="25" t="s">
        <v>68</v>
      </c>
      <c r="E16" s="25" t="s">
        <v>69</v>
      </c>
      <c r="F16" s="25" t="s">
        <v>70</v>
      </c>
      <c r="G16" s="25" t="s">
        <v>71</v>
      </c>
      <c r="H16" s="25" t="s">
        <v>72</v>
      </c>
      <c r="I16" s="25" t="s">
        <v>73</v>
      </c>
    </row>
    <row r="17" spans="1:9" ht="15.75" x14ac:dyDescent="0.25">
      <c r="A17" s="23" t="s">
        <v>61</v>
      </c>
      <c r="B17" s="23">
        <v>6.594171428571431</v>
      </c>
      <c r="C17" s="30">
        <v>0.24022134127438985</v>
      </c>
      <c r="D17" s="28">
        <v>27.450398010388763</v>
      </c>
      <c r="E17" s="30">
        <v>1.606181028124427E-15</v>
      </c>
      <c r="F17" s="30">
        <v>6.0873487052447262</v>
      </c>
      <c r="G17" s="23">
        <v>7.1009941518981359</v>
      </c>
      <c r="H17" s="23">
        <v>6.0873487052447262</v>
      </c>
      <c r="I17" s="23">
        <v>7.1009941518981359</v>
      </c>
    </row>
    <row r="18" spans="1:9" ht="15.75" x14ac:dyDescent="0.25">
      <c r="A18" s="23" t="s">
        <v>45</v>
      </c>
      <c r="B18" s="23">
        <v>-2.4922448979591991E-2</v>
      </c>
      <c r="C18" s="30">
        <v>3.7989498308157281E-2</v>
      </c>
      <c r="D18" s="28">
        <v>-0.65603522261415403</v>
      </c>
      <c r="E18" s="30">
        <v>0.52058264239411156</v>
      </c>
      <c r="F18" s="30">
        <v>-0.10507328357327181</v>
      </c>
      <c r="G18" s="23">
        <v>5.522838561408782E-2</v>
      </c>
      <c r="H18" s="23">
        <v>-0.10507328357327181</v>
      </c>
      <c r="I18" s="23">
        <v>5.522838561408782E-2</v>
      </c>
    </row>
    <row r="19" spans="1:9" ht="15.75" x14ac:dyDescent="0.25">
      <c r="A19" s="23" t="s">
        <v>46</v>
      </c>
      <c r="B19" s="23">
        <v>1.275510204081633E-2</v>
      </c>
      <c r="C19" s="30">
        <v>1.5375248612074298E-3</v>
      </c>
      <c r="D19" s="28">
        <v>8.2958671840920051</v>
      </c>
      <c r="E19" s="30">
        <v>2.2183487596541493E-7</v>
      </c>
      <c r="F19" s="30">
        <v>9.511208166917872E-3</v>
      </c>
      <c r="G19" s="23">
        <v>1.5998995914714789E-2</v>
      </c>
      <c r="H19" s="23">
        <v>9.511208166917872E-3</v>
      </c>
      <c r="I19" s="23">
        <v>1.5998995914714789E-2</v>
      </c>
    </row>
    <row r="20" spans="1:9" ht="15.75" x14ac:dyDescent="0.25">
      <c r="A20" s="23" t="s">
        <v>47</v>
      </c>
      <c r="B20" s="23">
        <v>-0.65862993197278907</v>
      </c>
      <c r="C20" s="30">
        <v>0.17482187601371849</v>
      </c>
      <c r="D20" s="28">
        <v>-3.7674342993614003</v>
      </c>
      <c r="E20" s="30">
        <v>1.5356764625412329E-3</v>
      </c>
      <c r="F20" s="30">
        <v>-1.0274718459688894</v>
      </c>
      <c r="G20" s="23">
        <v>-0.28978801797668863</v>
      </c>
      <c r="H20" s="23">
        <v>-1.0274718459688894</v>
      </c>
      <c r="I20" s="23">
        <v>-0.28978801797668863</v>
      </c>
    </row>
    <row r="21" spans="1:9" ht="15.75" x14ac:dyDescent="0.25">
      <c r="A21" s="23" t="s">
        <v>48</v>
      </c>
      <c r="B21" s="23">
        <v>-2.7074829931972889E-2</v>
      </c>
      <c r="C21" s="30">
        <v>0.17438300636982723</v>
      </c>
      <c r="D21" s="28">
        <v>-0.15526071316004983</v>
      </c>
      <c r="E21" s="30">
        <v>0.87844437375745521</v>
      </c>
      <c r="F21" s="30">
        <v>-0.39499080992519753</v>
      </c>
      <c r="G21" s="23">
        <v>0.34084115006125176</v>
      </c>
      <c r="H21" s="23">
        <v>-0.39499080992519753</v>
      </c>
      <c r="I21" s="23">
        <v>0.34084115006125176</v>
      </c>
    </row>
    <row r="22" spans="1:9" ht="16.5" thickBot="1" x14ac:dyDescent="0.3">
      <c r="A22" s="24" t="s">
        <v>49</v>
      </c>
      <c r="B22" s="24">
        <v>0.2789700680272108</v>
      </c>
      <c r="C22" s="31">
        <v>0.17482187601371849</v>
      </c>
      <c r="D22" s="29">
        <v>1.595738899434529</v>
      </c>
      <c r="E22" s="31">
        <v>0.12896791693317611</v>
      </c>
      <c r="F22" s="31">
        <v>-8.9871845968889627E-2</v>
      </c>
      <c r="G22" s="24">
        <v>0.64781198202331125</v>
      </c>
      <c r="H22" s="24">
        <v>-8.9871845968889627E-2</v>
      </c>
      <c r="I22" s="24">
        <v>0.64781198202331125</v>
      </c>
    </row>
    <row r="23" spans="1:9" ht="15.7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ht="15.75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5.75" x14ac:dyDescent="0.25">
      <c r="A25" s="6"/>
      <c r="B25" s="6"/>
      <c r="C25" s="6"/>
      <c r="D25" s="6"/>
      <c r="E25" s="6"/>
      <c r="F25" s="6"/>
      <c r="G25" s="6"/>
      <c r="H25" s="6"/>
      <c r="I2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1" sqref="M31"/>
    </sheetView>
  </sheetViews>
  <sheetFormatPr defaultRowHeight="15.75" x14ac:dyDescent="0.25"/>
  <cols>
    <col min="1" max="1" width="9.7109375" customWidth="1"/>
    <col min="2" max="2" width="6.28515625" bestFit="1" customWidth="1"/>
    <col min="3" max="3" width="3.85546875" style="6" bestFit="1" customWidth="1"/>
    <col min="4" max="4" width="5.140625" style="6" bestFit="1" customWidth="1"/>
    <col min="5" max="7" width="4.140625" style="6" bestFit="1" customWidth="1"/>
    <col min="8" max="8" width="11.42578125" style="20" customWidth="1"/>
    <col min="11" max="11" width="16.28515625" bestFit="1" customWidth="1"/>
  </cols>
  <sheetData>
    <row r="1" spans="1:11" x14ac:dyDescent="0.25">
      <c r="A1" s="3" t="s">
        <v>0</v>
      </c>
      <c r="B1" s="4" t="s">
        <v>24</v>
      </c>
      <c r="C1" s="21" t="s">
        <v>45</v>
      </c>
      <c r="D1" s="21" t="s">
        <v>46</v>
      </c>
      <c r="E1" s="21" t="s">
        <v>47</v>
      </c>
      <c r="F1" s="21" t="s">
        <v>48</v>
      </c>
      <c r="G1" s="21" t="s">
        <v>49</v>
      </c>
      <c r="H1" s="21" t="s">
        <v>74</v>
      </c>
      <c r="J1" s="25"/>
      <c r="K1" s="25" t="s">
        <v>67</v>
      </c>
    </row>
    <row r="2" spans="1:11" x14ac:dyDescent="0.25">
      <c r="A2" s="3" t="s">
        <v>1</v>
      </c>
      <c r="B2" s="5">
        <v>5.9</v>
      </c>
      <c r="C2" s="6">
        <v>1</v>
      </c>
      <c r="D2" s="6">
        <f>C2*C2</f>
        <v>1</v>
      </c>
      <c r="E2" s="6">
        <v>1</v>
      </c>
      <c r="F2" s="6">
        <v>0</v>
      </c>
      <c r="G2" s="6">
        <v>0</v>
      </c>
      <c r="H2" s="7">
        <f>$K$2+$K$3*C2+$K$4*D2+$K$5*E2+$K$6*F2+$K$7*G2</f>
        <v>5.9233741496598658</v>
      </c>
      <c r="J2" s="23" t="s">
        <v>61</v>
      </c>
      <c r="K2" s="23">
        <v>6.594171428571431</v>
      </c>
    </row>
    <row r="3" spans="1:11" x14ac:dyDescent="0.25">
      <c r="A3" s="3" t="s">
        <v>2</v>
      </c>
      <c r="B3" s="5">
        <v>6.6</v>
      </c>
      <c r="C3" s="6">
        <v>2</v>
      </c>
      <c r="D3" s="6">
        <f t="shared" ref="D3:D30" si="0">C3*C3</f>
        <v>4</v>
      </c>
      <c r="E3" s="6">
        <v>0</v>
      </c>
      <c r="F3" s="6">
        <v>1</v>
      </c>
      <c r="G3" s="6">
        <v>0</v>
      </c>
      <c r="H3" s="7">
        <f t="shared" ref="H3:H30" si="1">$K$2+$K$3*C3+$K$4*D3+$K$5*E3+$K$6*F3+$K$7*G3</f>
        <v>6.5682721088435398</v>
      </c>
      <c r="J3" s="23" t="s">
        <v>45</v>
      </c>
      <c r="K3" s="23">
        <v>-2.4922448979591991E-2</v>
      </c>
    </row>
    <row r="4" spans="1:11" x14ac:dyDescent="0.25">
      <c r="A4" s="3" t="s">
        <v>3</v>
      </c>
      <c r="B4" s="5">
        <v>6.6</v>
      </c>
      <c r="C4" s="6">
        <v>3</v>
      </c>
      <c r="D4" s="6">
        <f t="shared" si="0"/>
        <v>9</v>
      </c>
      <c r="E4" s="6">
        <v>0</v>
      </c>
      <c r="F4" s="6">
        <v>0</v>
      </c>
      <c r="G4" s="6">
        <v>1</v>
      </c>
      <c r="H4" s="7">
        <f t="shared" si="1"/>
        <v>6.9131700680272123</v>
      </c>
      <c r="J4" s="23" t="s">
        <v>46</v>
      </c>
      <c r="K4" s="23">
        <v>1.275510204081633E-2</v>
      </c>
    </row>
    <row r="5" spans="1:11" x14ac:dyDescent="0.25">
      <c r="A5" s="3" t="s">
        <v>4</v>
      </c>
      <c r="B5" s="5">
        <v>6.6</v>
      </c>
      <c r="C5" s="6">
        <v>4</v>
      </c>
      <c r="D5" s="6">
        <f t="shared" si="0"/>
        <v>16</v>
      </c>
      <c r="E5" s="6">
        <v>0</v>
      </c>
      <c r="F5" s="6">
        <v>0</v>
      </c>
      <c r="G5" s="6">
        <v>0</v>
      </c>
      <c r="H5" s="7">
        <f t="shared" si="1"/>
        <v>6.6985632653061238</v>
      </c>
      <c r="J5" s="23" t="s">
        <v>47</v>
      </c>
      <c r="K5" s="23">
        <v>-0.65862993197278907</v>
      </c>
    </row>
    <row r="6" spans="1:11" x14ac:dyDescent="0.25">
      <c r="A6" s="3" t="s">
        <v>5</v>
      </c>
      <c r="B6" s="5">
        <v>6.4</v>
      </c>
      <c r="C6" s="6">
        <v>5</v>
      </c>
      <c r="D6" s="6">
        <f t="shared" si="0"/>
        <v>25</v>
      </c>
      <c r="E6" s="6">
        <v>1</v>
      </c>
      <c r="F6" s="6">
        <v>0</v>
      </c>
      <c r="G6" s="6">
        <v>0</v>
      </c>
      <c r="H6" s="7">
        <f t="shared" si="1"/>
        <v>6.1298068027210908</v>
      </c>
      <c r="J6" s="23" t="s">
        <v>48</v>
      </c>
      <c r="K6" s="23">
        <v>-2.7074829931972889E-2</v>
      </c>
    </row>
    <row r="7" spans="1:11" ht="16.5" thickBot="1" x14ac:dyDescent="0.3">
      <c r="A7" s="3" t="s">
        <v>6</v>
      </c>
      <c r="B7" s="5">
        <v>7.1</v>
      </c>
      <c r="C7" s="6">
        <v>6</v>
      </c>
      <c r="D7" s="6">
        <f t="shared" si="0"/>
        <v>36</v>
      </c>
      <c r="E7" s="6">
        <v>0</v>
      </c>
      <c r="F7" s="6">
        <v>1</v>
      </c>
      <c r="G7" s="6">
        <v>0</v>
      </c>
      <c r="H7" s="7">
        <f t="shared" si="1"/>
        <v>6.8767455782312945</v>
      </c>
      <c r="J7" s="24" t="s">
        <v>49</v>
      </c>
      <c r="K7" s="24">
        <v>0.2789700680272108</v>
      </c>
    </row>
    <row r="8" spans="1:11" x14ac:dyDescent="0.25">
      <c r="A8" s="3" t="s">
        <v>7</v>
      </c>
      <c r="B8" s="5">
        <v>7.2</v>
      </c>
      <c r="C8" s="6">
        <v>7</v>
      </c>
      <c r="D8" s="6">
        <f t="shared" si="0"/>
        <v>49</v>
      </c>
      <c r="E8" s="6">
        <v>0</v>
      </c>
      <c r="F8" s="6">
        <v>0</v>
      </c>
      <c r="G8" s="6">
        <v>1</v>
      </c>
      <c r="H8" s="7">
        <f t="shared" si="1"/>
        <v>7.3236843537414975</v>
      </c>
    </row>
    <row r="9" spans="1:11" x14ac:dyDescent="0.25">
      <c r="A9" s="3" t="s">
        <v>8</v>
      </c>
      <c r="B9" s="5">
        <v>7.2</v>
      </c>
      <c r="C9" s="6">
        <v>8</v>
      </c>
      <c r="D9" s="6">
        <f t="shared" si="0"/>
        <v>64</v>
      </c>
      <c r="E9" s="6">
        <v>0</v>
      </c>
      <c r="F9" s="6">
        <v>0</v>
      </c>
      <c r="G9" s="6">
        <v>0</v>
      </c>
      <c r="H9" s="7">
        <f t="shared" si="1"/>
        <v>7.2111183673469403</v>
      </c>
    </row>
    <row r="10" spans="1:11" x14ac:dyDescent="0.25">
      <c r="A10" s="3" t="s">
        <v>9</v>
      </c>
      <c r="B10" s="5">
        <v>7.1</v>
      </c>
      <c r="C10" s="6">
        <v>9</v>
      </c>
      <c r="D10" s="6">
        <f t="shared" si="0"/>
        <v>81</v>
      </c>
      <c r="E10" s="6">
        <v>1</v>
      </c>
      <c r="F10" s="6">
        <v>0</v>
      </c>
      <c r="G10" s="6">
        <v>0</v>
      </c>
      <c r="H10" s="7">
        <f t="shared" si="1"/>
        <v>6.744402721088437</v>
      </c>
    </row>
    <row r="11" spans="1:11" x14ac:dyDescent="0.25">
      <c r="A11" s="3" t="s">
        <v>10</v>
      </c>
      <c r="B11" s="5">
        <v>7.7</v>
      </c>
      <c r="C11" s="6">
        <v>10</v>
      </c>
      <c r="D11" s="6">
        <f t="shared" si="0"/>
        <v>100</v>
      </c>
      <c r="E11" s="6">
        <v>0</v>
      </c>
      <c r="F11" s="6">
        <v>1</v>
      </c>
      <c r="G11" s="6">
        <v>0</v>
      </c>
      <c r="H11" s="7">
        <f t="shared" si="1"/>
        <v>7.5933823129251712</v>
      </c>
    </row>
    <row r="12" spans="1:11" x14ac:dyDescent="0.25">
      <c r="A12" s="3" t="s">
        <v>11</v>
      </c>
      <c r="B12" s="5">
        <v>8.1999999999999993</v>
      </c>
      <c r="C12" s="6">
        <v>11</v>
      </c>
      <c r="D12" s="6">
        <f t="shared" si="0"/>
        <v>121</v>
      </c>
      <c r="E12" s="6">
        <v>0</v>
      </c>
      <c r="F12" s="6">
        <v>0</v>
      </c>
      <c r="G12" s="6">
        <v>1</v>
      </c>
      <c r="H12" s="7">
        <f t="shared" si="1"/>
        <v>8.1423619047619074</v>
      </c>
    </row>
    <row r="13" spans="1:11" x14ac:dyDescent="0.25">
      <c r="A13" s="3" t="s">
        <v>12</v>
      </c>
      <c r="B13" s="5">
        <v>7.9</v>
      </c>
      <c r="C13" s="6">
        <v>12</v>
      </c>
      <c r="D13" s="6">
        <f t="shared" si="0"/>
        <v>144</v>
      </c>
      <c r="E13" s="6">
        <v>0</v>
      </c>
      <c r="F13" s="6">
        <v>0</v>
      </c>
      <c r="G13" s="6">
        <v>0</v>
      </c>
      <c r="H13" s="7">
        <f t="shared" si="1"/>
        <v>8.1318367346938789</v>
      </c>
    </row>
    <row r="14" spans="1:11" x14ac:dyDescent="0.25">
      <c r="A14" s="3" t="s">
        <v>13</v>
      </c>
      <c r="B14" s="5">
        <v>7.8</v>
      </c>
      <c r="C14" s="6">
        <v>13</v>
      </c>
      <c r="D14" s="6">
        <f t="shared" si="0"/>
        <v>169</v>
      </c>
      <c r="E14" s="6">
        <v>1</v>
      </c>
      <c r="F14" s="6">
        <v>0</v>
      </c>
      <c r="G14" s="6">
        <v>0</v>
      </c>
      <c r="H14" s="7">
        <f t="shared" si="1"/>
        <v>7.7671619047619052</v>
      </c>
    </row>
    <row r="15" spans="1:11" x14ac:dyDescent="0.25">
      <c r="A15" s="3" t="s">
        <v>14</v>
      </c>
      <c r="B15" s="5">
        <v>8.5</v>
      </c>
      <c r="C15" s="6">
        <v>14</v>
      </c>
      <c r="D15" s="6">
        <f t="shared" si="0"/>
        <v>196</v>
      </c>
      <c r="E15" s="6">
        <v>0</v>
      </c>
      <c r="F15" s="6">
        <v>1</v>
      </c>
      <c r="G15" s="6">
        <v>0</v>
      </c>
      <c r="H15" s="7">
        <f t="shared" si="1"/>
        <v>8.7181823129251725</v>
      </c>
    </row>
    <row r="16" spans="1:11" x14ac:dyDescent="0.25">
      <c r="A16" s="3" t="s">
        <v>15</v>
      </c>
      <c r="B16" s="5">
        <v>9.1</v>
      </c>
      <c r="C16" s="6">
        <v>15</v>
      </c>
      <c r="D16" s="6">
        <f t="shared" si="0"/>
        <v>225</v>
      </c>
      <c r="E16" s="6">
        <v>0</v>
      </c>
      <c r="F16" s="6">
        <v>0</v>
      </c>
      <c r="G16" s="6">
        <v>1</v>
      </c>
      <c r="H16" s="7">
        <f t="shared" si="1"/>
        <v>9.3692027210884365</v>
      </c>
    </row>
    <row r="17" spans="1:8" x14ac:dyDescent="0.25">
      <c r="A17" s="3" t="s">
        <v>16</v>
      </c>
      <c r="B17" s="5">
        <v>9.4</v>
      </c>
      <c r="C17" s="6">
        <v>16</v>
      </c>
      <c r="D17" s="6">
        <f t="shared" si="0"/>
        <v>256</v>
      </c>
      <c r="E17" s="6">
        <v>0</v>
      </c>
      <c r="F17" s="6">
        <v>0</v>
      </c>
      <c r="G17" s="6">
        <v>0</v>
      </c>
      <c r="H17" s="7">
        <f t="shared" si="1"/>
        <v>9.4607183673469386</v>
      </c>
    </row>
    <row r="18" spans="1:8" x14ac:dyDescent="0.25">
      <c r="A18" s="3" t="s">
        <v>17</v>
      </c>
      <c r="B18" s="5">
        <v>9.1999999999999993</v>
      </c>
      <c r="C18" s="6">
        <v>17</v>
      </c>
      <c r="D18" s="6">
        <f t="shared" si="0"/>
        <v>289</v>
      </c>
      <c r="E18" s="6">
        <v>1</v>
      </c>
      <c r="F18" s="6">
        <v>0</v>
      </c>
      <c r="G18" s="6">
        <v>0</v>
      </c>
      <c r="H18" s="7">
        <f t="shared" si="1"/>
        <v>9.1980843537414962</v>
      </c>
    </row>
    <row r="19" spans="1:8" x14ac:dyDescent="0.25">
      <c r="A19" s="3" t="s">
        <v>18</v>
      </c>
      <c r="B19" s="5">
        <v>10.3</v>
      </c>
      <c r="C19" s="6">
        <v>18</v>
      </c>
      <c r="D19" s="6">
        <f t="shared" si="0"/>
        <v>324</v>
      </c>
      <c r="E19" s="6">
        <v>0</v>
      </c>
      <c r="F19" s="6">
        <v>1</v>
      </c>
      <c r="G19" s="6">
        <v>0</v>
      </c>
      <c r="H19" s="7">
        <f t="shared" si="1"/>
        <v>10.251145578231293</v>
      </c>
    </row>
    <row r="20" spans="1:8" x14ac:dyDescent="0.25">
      <c r="A20" s="3" t="s">
        <v>19</v>
      </c>
      <c r="B20" s="5">
        <v>11.3</v>
      </c>
      <c r="C20" s="6">
        <v>19</v>
      </c>
      <c r="D20" s="6">
        <f t="shared" si="0"/>
        <v>361</v>
      </c>
      <c r="E20" s="6">
        <v>0</v>
      </c>
      <c r="F20" s="6">
        <v>0</v>
      </c>
      <c r="G20" s="6">
        <v>1</v>
      </c>
      <c r="H20" s="7">
        <f t="shared" si="1"/>
        <v>11.00420680272109</v>
      </c>
    </row>
    <row r="21" spans="1:8" x14ac:dyDescent="0.25">
      <c r="A21" s="3" t="s">
        <v>20</v>
      </c>
      <c r="B21" s="5">
        <v>11.6</v>
      </c>
      <c r="C21" s="6">
        <v>20</v>
      </c>
      <c r="D21" s="6">
        <f t="shared" si="0"/>
        <v>400</v>
      </c>
      <c r="E21" s="6">
        <v>0</v>
      </c>
      <c r="F21" s="6">
        <v>0</v>
      </c>
      <c r="G21" s="6">
        <v>0</v>
      </c>
      <c r="H21" s="7">
        <f t="shared" si="1"/>
        <v>11.197763265306124</v>
      </c>
    </row>
    <row r="22" spans="1:8" x14ac:dyDescent="0.25">
      <c r="A22" s="3" t="s">
        <v>21</v>
      </c>
      <c r="B22" s="5">
        <v>10.4</v>
      </c>
      <c r="C22" s="6">
        <v>21</v>
      </c>
      <c r="D22" s="6">
        <f t="shared" si="0"/>
        <v>441</v>
      </c>
      <c r="E22" s="6">
        <v>1</v>
      </c>
      <c r="F22" s="6">
        <v>0</v>
      </c>
      <c r="G22" s="6">
        <v>0</v>
      </c>
      <c r="H22" s="7">
        <f t="shared" si="1"/>
        <v>11.037170068027212</v>
      </c>
    </row>
    <row r="23" spans="1:8" x14ac:dyDescent="0.25">
      <c r="A23" s="3" t="s">
        <v>22</v>
      </c>
      <c r="B23" s="5">
        <v>12</v>
      </c>
      <c r="C23" s="6">
        <v>22</v>
      </c>
      <c r="D23" s="6">
        <f t="shared" si="0"/>
        <v>484</v>
      </c>
      <c r="E23" s="6">
        <v>0</v>
      </c>
      <c r="F23" s="6">
        <v>1</v>
      </c>
      <c r="G23" s="6">
        <v>0</v>
      </c>
      <c r="H23" s="7">
        <f t="shared" si="1"/>
        <v>12.192272108843538</v>
      </c>
    </row>
    <row r="24" spans="1:8" x14ac:dyDescent="0.25">
      <c r="A24" s="3" t="s">
        <v>23</v>
      </c>
      <c r="B24" s="5">
        <v>13.4</v>
      </c>
      <c r="C24" s="6">
        <v>23</v>
      </c>
      <c r="D24" s="6">
        <f t="shared" si="0"/>
        <v>529</v>
      </c>
      <c r="E24" s="6">
        <v>0</v>
      </c>
      <c r="F24" s="6">
        <v>0</v>
      </c>
      <c r="G24" s="6">
        <v>1</v>
      </c>
      <c r="H24" s="7">
        <f t="shared" si="1"/>
        <v>13.047374149659866</v>
      </c>
    </row>
    <row r="25" spans="1:8" x14ac:dyDescent="0.25">
      <c r="A25" s="3" t="s">
        <v>39</v>
      </c>
      <c r="C25" s="6">
        <v>24</v>
      </c>
      <c r="D25" s="6">
        <f t="shared" si="0"/>
        <v>576</v>
      </c>
      <c r="E25" s="6">
        <v>0</v>
      </c>
      <c r="F25" s="6">
        <v>0</v>
      </c>
      <c r="G25" s="6">
        <v>0</v>
      </c>
      <c r="H25" s="7">
        <f t="shared" si="1"/>
        <v>13.342971428571429</v>
      </c>
    </row>
    <row r="26" spans="1:8" x14ac:dyDescent="0.25">
      <c r="A26" s="3" t="s">
        <v>40</v>
      </c>
      <c r="C26" s="6">
        <v>25</v>
      </c>
      <c r="D26" s="6">
        <f t="shared" si="0"/>
        <v>625</v>
      </c>
      <c r="E26" s="6">
        <v>1</v>
      </c>
      <c r="F26" s="6">
        <v>0</v>
      </c>
      <c r="G26" s="6">
        <v>0</v>
      </c>
      <c r="H26" s="7">
        <f t="shared" si="1"/>
        <v>13.284419047619046</v>
      </c>
    </row>
    <row r="27" spans="1:8" x14ac:dyDescent="0.25">
      <c r="A27" s="3" t="s">
        <v>41</v>
      </c>
      <c r="C27" s="6">
        <v>26</v>
      </c>
      <c r="D27" s="6">
        <f t="shared" si="0"/>
        <v>676</v>
      </c>
      <c r="E27" s="6">
        <v>0</v>
      </c>
      <c r="F27" s="6">
        <v>1</v>
      </c>
      <c r="G27" s="6">
        <v>0</v>
      </c>
      <c r="H27" s="7">
        <f t="shared" si="1"/>
        <v>14.541561904761906</v>
      </c>
    </row>
    <row r="28" spans="1:8" x14ac:dyDescent="0.25">
      <c r="A28" s="3" t="s">
        <v>42</v>
      </c>
      <c r="C28" s="6">
        <v>27</v>
      </c>
      <c r="D28" s="6">
        <f t="shared" si="0"/>
        <v>729</v>
      </c>
      <c r="E28" s="6">
        <v>0</v>
      </c>
      <c r="F28" s="6">
        <v>0</v>
      </c>
      <c r="G28" s="6">
        <v>1</v>
      </c>
      <c r="H28" s="7">
        <f t="shared" si="1"/>
        <v>15.498704761904763</v>
      </c>
    </row>
    <row r="29" spans="1:8" x14ac:dyDescent="0.25">
      <c r="A29" s="3" t="s">
        <v>43</v>
      </c>
      <c r="C29" s="6">
        <v>28</v>
      </c>
      <c r="D29" s="6">
        <f t="shared" si="0"/>
        <v>784</v>
      </c>
      <c r="E29" s="6">
        <v>0</v>
      </c>
      <c r="F29" s="6">
        <v>0</v>
      </c>
      <c r="G29" s="6">
        <v>0</v>
      </c>
      <c r="H29" s="7">
        <f t="shared" si="1"/>
        <v>15.896342857142859</v>
      </c>
    </row>
    <row r="30" spans="1:8" x14ac:dyDescent="0.25">
      <c r="A30" s="3" t="s">
        <v>44</v>
      </c>
      <c r="C30" s="6">
        <v>29</v>
      </c>
      <c r="D30" s="6">
        <f t="shared" si="0"/>
        <v>841</v>
      </c>
      <c r="E30" s="6">
        <v>1</v>
      </c>
      <c r="F30" s="6">
        <v>0</v>
      </c>
      <c r="G30" s="6">
        <v>0</v>
      </c>
      <c r="H30" s="7">
        <f t="shared" si="1"/>
        <v>15.939831292517006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050501</vt:lpstr>
      <vt:lpstr>Hárok2</vt:lpstr>
      <vt:lpstr>Hárok3</vt:lpstr>
      <vt:lpstr>Hárok1</vt:lpstr>
      <vt:lpstr>050601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2008-12-21T08:48:50Z</dcterms:created>
  <dcterms:modified xsi:type="dcterms:W3CDTF">2012-11-17T08:31:17Z</dcterms:modified>
</cp:coreProperties>
</file>